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<sst xmlns="http://schemas.openxmlformats.org/spreadsheetml/2006/main" count="120" uniqueCount="55">
  <si>
    <t xml:space="preserve">mezní kmitočet RC </t>
  </si>
  <si>
    <t>rezonanční kmitočet LC</t>
  </si>
  <si>
    <t>reaktance kondenzátoru</t>
  </si>
  <si>
    <t>R [KOhm]</t>
  </si>
  <si>
    <t>C [pF]</t>
  </si>
  <si>
    <r>
      <rPr>
        <sz val="12"/>
        <color indexed="8"/>
        <rFont val="Symbol"/>
        <family val="1"/>
      </rPr>
      <t></t>
    </r>
    <r>
      <rPr>
        <sz val="12"/>
        <rFont val=""/>
        <family val="1"/>
      </rPr>
      <t xml:space="preserve"> [ns]</t>
    </r>
  </si>
  <si>
    <t>f [MHz]</t>
  </si>
  <si>
    <t>L [nH]</t>
  </si>
  <si>
    <t>f [GHz]</t>
  </si>
  <si>
    <t>XL rez. [j*Ω]</t>
  </si>
  <si>
    <t>C [nF]</t>
  </si>
  <si>
    <r>
      <rPr>
        <sz val="12"/>
        <color indexed="8"/>
        <rFont val="Symbol"/>
        <family val="1"/>
      </rPr>
      <t></t>
    </r>
    <r>
      <rPr>
        <sz val="12"/>
        <rFont val=""/>
        <family val="1"/>
      </rPr>
      <t xml:space="preserve"> [μs]</t>
    </r>
  </si>
  <si>
    <t>f [KHz]</t>
  </si>
  <si>
    <t>L [uH]</t>
  </si>
  <si>
    <t>C [μF]</t>
  </si>
  <si>
    <r>
      <rPr>
        <sz val="12"/>
        <color indexed="8"/>
        <rFont val="Symbol"/>
        <family val="1"/>
      </rPr>
      <t></t>
    </r>
    <r>
      <rPr>
        <sz val="10"/>
        <rFont val="Arial"/>
        <family val="2"/>
      </rPr>
      <t xml:space="preserve"> [ms]</t>
    </r>
  </si>
  <si>
    <t>f [Hz]</t>
  </si>
  <si>
    <t>L [mH]</t>
  </si>
  <si>
    <t>[KΩ]</t>
  </si>
  <si>
    <t>[Ω]</t>
  </si>
  <si>
    <t>L [H]</t>
  </si>
  <si>
    <t>C [mF]</t>
  </si>
  <si>
    <t xml:space="preserve">mezní kmitočet RL </t>
  </si>
  <si>
    <t>reaktance indukčnosti</t>
  </si>
  <si>
    <r>
      <rPr>
        <sz val="12"/>
        <color indexed="8"/>
        <rFont val="Symbol"/>
        <family val="1"/>
      </rPr>
      <t></t>
    </r>
    <r>
      <rPr>
        <sz val="10"/>
        <rFont val="Arial"/>
        <family val="2"/>
      </rPr>
      <t xml:space="preserve"> [μs]</t>
    </r>
  </si>
  <si>
    <t>XL rez. [j*mΩ]</t>
  </si>
  <si>
    <t>R [Ohm]</t>
  </si>
  <si>
    <t>L [μH]</t>
  </si>
  <si>
    <r>
      <rPr>
        <sz val="12"/>
        <color indexed="8"/>
        <rFont val="Symbol"/>
        <family val="1"/>
      </rPr>
      <t></t>
    </r>
    <r>
      <rPr>
        <sz val="10"/>
        <rFont val="Arial"/>
        <family val="2"/>
      </rPr>
      <t xml:space="preserve"> [s]</t>
    </r>
  </si>
  <si>
    <t>tlumivka zdroj, zvlnění proudu</t>
  </si>
  <si>
    <t>U na tlumivce je rozdíl vstup-výstup, obvykle Uin/2</t>
  </si>
  <si>
    <t>vstupní kapacita zdroj, zvlnění napětí pro střídu 50%</t>
  </si>
  <si>
    <t>Ipp je změna proudu za půl periody</t>
  </si>
  <si>
    <t>I out [A]</t>
  </si>
  <si>
    <t>kapacita [uF]</t>
  </si>
  <si>
    <t>perioda [us]</t>
  </si>
  <si>
    <t>Upeak/peak</t>
  </si>
  <si>
    <t>¨</t>
  </si>
  <si>
    <t>U[V]</t>
  </si>
  <si>
    <t>Ipp/2 [A]</t>
  </si>
  <si>
    <t>měření indukčnosti z nárůstu proudu v přípravku</t>
  </si>
  <si>
    <r>
      <rPr>
        <sz val="10"/>
        <rFont val="Arial"/>
        <family val="2"/>
      </rPr>
      <t>rozsah 2A, odpor 500m</t>
    </r>
    <r>
      <rPr>
        <sz val="10"/>
        <rFont val="Times New Roman"/>
        <family val="1"/>
      </rPr>
      <t>Ω</t>
    </r>
  </si>
  <si>
    <t>přepočet časové konstanty na kmitočet</t>
  </si>
  <si>
    <r>
      <rPr>
        <sz val="10"/>
        <rFont val="Arial"/>
        <family val="2"/>
      </rPr>
      <t>t[</t>
    </r>
    <r>
      <rPr>
        <sz val="10"/>
        <rFont val="Arial"/>
        <family val="2"/>
      </rPr>
      <t>μ</t>
    </r>
    <r>
      <rPr>
        <sz val="10"/>
        <rFont val="Arial"/>
        <family val="2"/>
      </rPr>
      <t>s]</t>
    </r>
  </si>
  <si>
    <t>Umer [mV]</t>
  </si>
  <si>
    <t>U nap [V]</t>
  </si>
  <si>
    <r>
      <rPr>
        <sz val="10"/>
        <rFont val="Arial"/>
        <family val="2"/>
      </rPr>
      <t>L [</t>
    </r>
    <r>
      <rPr>
        <sz val="10"/>
        <rFont val="Arial"/>
        <family val="2"/>
      </rPr>
      <t>μ</t>
    </r>
    <r>
      <rPr>
        <sz val="10"/>
        <rFont val="Arial"/>
        <family val="2"/>
      </rPr>
      <t>H]</t>
    </r>
  </si>
  <si>
    <t>Ipp [A]</t>
  </si>
  <si>
    <r>
      <rPr>
        <sz val="10"/>
        <rFont val="Arial"/>
        <family val="2"/>
      </rPr>
      <t>rozsah 50A, odpor 20m</t>
    </r>
    <r>
      <rPr>
        <sz val="10"/>
        <rFont val="Times New Roman"/>
        <family val="1"/>
      </rPr>
      <t>Ω</t>
    </r>
  </si>
  <si>
    <t>měření indukčnosti z nárůstu proudu</t>
  </si>
  <si>
    <t>t[ms]</t>
  </si>
  <si>
    <r>
      <rPr>
        <sz val="10"/>
        <rFont val="Arial"/>
        <family val="2"/>
      </rPr>
      <t>Δ</t>
    </r>
    <r>
      <rPr>
        <sz val="10"/>
        <rFont val="Arial"/>
        <family val="2"/>
      </rPr>
      <t>I [A]</t>
    </r>
  </si>
  <si>
    <t>U [V]</t>
  </si>
  <si>
    <t>sleduje se strmost nárůstu proudu</t>
  </si>
  <si>
    <t>při konstantním napětí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</si>
</sst>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General"/>
    <numFmt numFmtId="167" formatCode="0.000000"/>
  </numFmts>
  <fonts count="6">
    <font>
      <sz val="10"/>
      <name val="Arial"/>
      <family val="2"/>
    </font>
    <font>
      <b/>
      <sz val="10"/>
      <name val="Arial"/>
      <family val="2"/>
    </font>
    <font>
      <sz val="12"/>
      <color indexed="8"/>
      <name val="Symbol"/>
      <family val="1"/>
    </font>
    <font>
      <sz val="12"/>
      <name val=""/>
      <family val="1"/>
    </font>
    <font>
      <sz val="10"/>
      <color indexed="8"/>
      <name val="Arial"/>
      <family val="2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4" fillId="2" borderId="0" xfId="0" applyNumberFormat="1" applyFont="1" applyFill="1" applyAlignment="1">
      <alignment/>
    </xf>
    <xf numFmtId="164" fontId="0" fillId="2" borderId="0" xfId="0" applyFill="1" applyAlignment="1">
      <alignment/>
    </xf>
    <xf numFmtId="164" fontId="0" fillId="3" borderId="0" xfId="0" applyNumberFormat="1" applyFill="1" applyAlignment="1">
      <alignment/>
    </xf>
    <xf numFmtId="165" fontId="0" fillId="3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67" fontId="0" fillId="3" borderId="0" xfId="0" applyNumberFormat="1" applyFill="1" applyAlignment="1">
      <alignment/>
    </xf>
    <xf numFmtId="164" fontId="4" fillId="2" borderId="0" xfId="0" applyFont="1" applyFill="1" applyAlignment="1">
      <alignment/>
    </xf>
    <xf numFmtId="164" fontId="0" fillId="0" borderId="0" xfId="0" applyFont="1" applyAlignment="1">
      <alignment/>
    </xf>
    <xf numFmtId="165" fontId="0" fillId="4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27</xdr:row>
      <xdr:rowOff>9525</xdr:rowOff>
    </xdr:from>
    <xdr:to>
      <xdr:col>4</xdr:col>
      <xdr:colOff>400050</xdr:colOff>
      <xdr:row>31</xdr:row>
      <xdr:rowOff>57150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4724400"/>
          <a:ext cx="15621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G8" sqref="G8"/>
    </sheetView>
  </sheetViews>
  <sheetFormatPr defaultColWidth="9.140625" defaultRowHeight="12.75"/>
  <cols>
    <col min="1" max="8" width="11.421875" style="0" customWidth="1"/>
    <col min="9" max="9" width="12.28125" style="0" customWidth="1"/>
    <col min="10" max="16384" width="11.421875" style="0" customWidth="1"/>
  </cols>
  <sheetData>
    <row r="1" spans="1:11" ht="12.75">
      <c r="A1" s="1" t="s">
        <v>0</v>
      </c>
      <c r="F1" s="1" t="s">
        <v>1</v>
      </c>
      <c r="K1" s="1" t="s">
        <v>2</v>
      </c>
    </row>
    <row r="3" spans="1:12" ht="12.75">
      <c r="A3" t="s">
        <v>3</v>
      </c>
      <c r="B3" t="s">
        <v>4</v>
      </c>
      <c r="C3" s="2" t="s">
        <v>5</v>
      </c>
      <c r="D3" t="s">
        <v>6</v>
      </c>
      <c r="F3" t="s">
        <v>7</v>
      </c>
      <c r="G3" t="s">
        <v>4</v>
      </c>
      <c r="H3" t="s">
        <v>8</v>
      </c>
      <c r="I3" t="s">
        <v>9</v>
      </c>
      <c r="K3" t="s">
        <v>4</v>
      </c>
      <c r="L3" t="s">
        <v>6</v>
      </c>
    </row>
    <row r="4" spans="1:12" ht="12.75">
      <c r="A4" t="s">
        <v>3</v>
      </c>
      <c r="B4" t="s">
        <v>10</v>
      </c>
      <c r="C4" s="2" t="s">
        <v>11</v>
      </c>
      <c r="D4" t="s">
        <v>12</v>
      </c>
      <c r="F4" t="s">
        <v>13</v>
      </c>
      <c r="G4" t="s">
        <v>10</v>
      </c>
      <c r="H4" t="s">
        <v>6</v>
      </c>
      <c r="I4" t="s">
        <v>9</v>
      </c>
      <c r="K4" t="s">
        <v>10</v>
      </c>
      <c r="L4" t="s">
        <v>12</v>
      </c>
    </row>
    <row r="5" spans="1:14" ht="12.75">
      <c r="A5" t="s">
        <v>3</v>
      </c>
      <c r="B5" t="s">
        <v>14</v>
      </c>
      <c r="C5" s="2" t="s">
        <v>15</v>
      </c>
      <c r="D5" t="s">
        <v>16</v>
      </c>
      <c r="F5" t="s">
        <v>17</v>
      </c>
      <c r="G5" t="s">
        <v>14</v>
      </c>
      <c r="H5" t="s">
        <v>12</v>
      </c>
      <c r="I5" t="s">
        <v>9</v>
      </c>
      <c r="K5" t="s">
        <v>14</v>
      </c>
      <c r="L5" t="s">
        <v>16</v>
      </c>
      <c r="M5" t="s">
        <v>18</v>
      </c>
      <c r="N5" t="s">
        <v>19</v>
      </c>
    </row>
    <row r="6" spans="1:14" ht="12.75">
      <c r="A6" s="3">
        <v>20</v>
      </c>
      <c r="B6" s="4">
        <v>0.33</v>
      </c>
      <c r="C6" s="5">
        <f>A6*B6</f>
        <v>6.6000000000000005</v>
      </c>
      <c r="D6" s="6">
        <f>1/(6.28*A6*B6/1000)</f>
        <v>24.126616483304378</v>
      </c>
      <c r="F6" t="s">
        <v>20</v>
      </c>
      <c r="G6" t="s">
        <v>21</v>
      </c>
      <c r="H6" t="s">
        <v>16</v>
      </c>
      <c r="I6" t="s">
        <v>9</v>
      </c>
      <c r="K6" s="4">
        <v>1</v>
      </c>
      <c r="L6" s="7">
        <v>200</v>
      </c>
      <c r="M6" s="5">
        <f>1000/(6.2831853*L6*K6)</f>
        <v>0.7957747163687819</v>
      </c>
      <c r="N6" s="6">
        <f>M6*1000</f>
        <v>795.7747163687819</v>
      </c>
    </row>
    <row r="7" spans="6:9" ht="12.75">
      <c r="F7" s="4">
        <v>22</v>
      </c>
      <c r="G7" s="4">
        <v>100</v>
      </c>
      <c r="H7" s="8">
        <f>1/(6.2831853*SQRT(F7*G7)*0.031622)</f>
        <v>0.10730487609101702</v>
      </c>
      <c r="I7" s="5">
        <f>6.2831853*H7*F7</f>
        <v>14.83276124161479</v>
      </c>
    </row>
    <row r="8" ht="12.75">
      <c r="A8" s="1" t="s">
        <v>22</v>
      </c>
    </row>
    <row r="9" spans="6:11" ht="12.75">
      <c r="F9" t="s">
        <v>13</v>
      </c>
      <c r="G9" t="s">
        <v>4</v>
      </c>
      <c r="H9" t="s">
        <v>6</v>
      </c>
      <c r="I9" t="s">
        <v>9</v>
      </c>
      <c r="K9" s="1" t="s">
        <v>23</v>
      </c>
    </row>
    <row r="10" spans="1:9" ht="12.75">
      <c r="A10" t="s">
        <v>3</v>
      </c>
      <c r="B10" t="s">
        <v>17</v>
      </c>
      <c r="C10" s="2" t="s">
        <v>24</v>
      </c>
      <c r="D10" t="s">
        <v>6</v>
      </c>
      <c r="F10" t="s">
        <v>13</v>
      </c>
      <c r="G10" t="s">
        <v>14</v>
      </c>
      <c r="H10" t="s">
        <v>12</v>
      </c>
      <c r="I10" t="s">
        <v>25</v>
      </c>
    </row>
    <row r="11" spans="1:12" ht="12.75">
      <c r="A11" t="s">
        <v>26</v>
      </c>
      <c r="B11" t="s">
        <v>27</v>
      </c>
      <c r="C11" s="2" t="s">
        <v>24</v>
      </c>
      <c r="D11" t="s">
        <v>6</v>
      </c>
      <c r="F11" t="s">
        <v>17</v>
      </c>
      <c r="G11" t="s">
        <v>10</v>
      </c>
      <c r="H11" t="s">
        <v>12</v>
      </c>
      <c r="I11" t="s">
        <v>9</v>
      </c>
      <c r="K11" t="s">
        <v>7</v>
      </c>
      <c r="L11" t="s">
        <v>6</v>
      </c>
    </row>
    <row r="12" spans="1:12" ht="12.75">
      <c r="A12" t="s">
        <v>26</v>
      </c>
      <c r="B12" t="s">
        <v>17</v>
      </c>
      <c r="C12" s="2" t="s">
        <v>15</v>
      </c>
      <c r="D12" t="s">
        <v>12</v>
      </c>
      <c r="F12" s="4">
        <v>180</v>
      </c>
      <c r="G12" s="4">
        <v>1.55</v>
      </c>
      <c r="H12" s="8">
        <f>1/(6.2831853*SQRT(F12*G12)*0.001)</f>
        <v>9.52835721857908</v>
      </c>
      <c r="I12" s="5">
        <f>6.2831853*H12*F12</f>
        <v>10776.318121606493</v>
      </c>
      <c r="K12" t="s">
        <v>27</v>
      </c>
      <c r="L12" t="s">
        <v>12</v>
      </c>
    </row>
    <row r="13" spans="1:14" ht="12.75">
      <c r="A13" t="s">
        <v>26</v>
      </c>
      <c r="B13" t="s">
        <v>20</v>
      </c>
      <c r="C13" s="2" t="s">
        <v>28</v>
      </c>
      <c r="D13" t="s">
        <v>16</v>
      </c>
      <c r="K13" t="s">
        <v>17</v>
      </c>
      <c r="L13" t="s">
        <v>16</v>
      </c>
      <c r="M13" t="s">
        <v>18</v>
      </c>
      <c r="N13" t="s">
        <v>19</v>
      </c>
    </row>
    <row r="14" spans="1:14" ht="12.75">
      <c r="A14" s="9">
        <v>1</v>
      </c>
      <c r="B14" s="4">
        <v>30</v>
      </c>
      <c r="C14" s="5">
        <f>B14/A14</f>
        <v>30</v>
      </c>
      <c r="D14" s="6">
        <f>1/(6.28*C14)</f>
        <v>0.005307855626326964</v>
      </c>
      <c r="K14" s="4">
        <v>16.5</v>
      </c>
      <c r="L14" s="7">
        <v>300</v>
      </c>
      <c r="M14" s="5">
        <f>6.2831853*L14*K14/1000000</f>
        <v>0.031101767234999994</v>
      </c>
      <c r="N14" s="6">
        <f>M14*1000</f>
        <v>31.101767234999993</v>
      </c>
    </row>
    <row r="16" ht="14.25">
      <c r="A16" s="1" t="s">
        <v>29</v>
      </c>
    </row>
    <row r="17" spans="1:6" ht="14.25">
      <c r="A17" t="s">
        <v>30</v>
      </c>
      <c r="F17" s="1" t="s">
        <v>31</v>
      </c>
    </row>
    <row r="18" spans="1:10" ht="14.25">
      <c r="A18" t="s">
        <v>32</v>
      </c>
      <c r="F18" t="s">
        <v>12</v>
      </c>
      <c r="G18" t="s">
        <v>33</v>
      </c>
      <c r="H18" t="s">
        <v>34</v>
      </c>
      <c r="I18" t="s">
        <v>35</v>
      </c>
      <c r="J18" t="s">
        <v>36</v>
      </c>
    </row>
    <row r="19" spans="1:12" ht="14.25">
      <c r="A19" t="s">
        <v>37</v>
      </c>
      <c r="B19" t="s">
        <v>38</v>
      </c>
      <c r="C19" t="s">
        <v>16</v>
      </c>
      <c r="D19" t="s">
        <v>39</v>
      </c>
      <c r="F19" s="4">
        <v>32</v>
      </c>
      <c r="G19" s="4">
        <v>1.5</v>
      </c>
      <c r="H19" s="4">
        <v>22</v>
      </c>
      <c r="I19" s="5">
        <f>1000/F19</f>
        <v>31.25</v>
      </c>
      <c r="J19" s="5">
        <f>G19*I19/2/H19</f>
        <v>1.0653409090909092</v>
      </c>
      <c r="L19" s="1" t="s">
        <v>40</v>
      </c>
    </row>
    <row r="20" spans="1:12" ht="14.25">
      <c r="A20" t="s">
        <v>27</v>
      </c>
      <c r="B20" t="s">
        <v>38</v>
      </c>
      <c r="C20" t="s">
        <v>12</v>
      </c>
      <c r="D20" t="s">
        <v>39</v>
      </c>
      <c r="L20" t="s">
        <v>41</v>
      </c>
    </row>
    <row r="21" spans="1:15" ht="14.25">
      <c r="A21" s="4">
        <v>470</v>
      </c>
      <c r="B21" s="4">
        <v>75</v>
      </c>
      <c r="C21" s="4">
        <v>120</v>
      </c>
      <c r="D21" s="6">
        <f>B21/(4*C21*A21)*1000</f>
        <v>0.3324468085106383</v>
      </c>
      <c r="F21" s="1" t="s">
        <v>42</v>
      </c>
      <c r="L21" t="s">
        <v>43</v>
      </c>
      <c r="M21" s="10" t="s">
        <v>44</v>
      </c>
      <c r="N21" t="s">
        <v>45</v>
      </c>
      <c r="O21" t="s">
        <v>46</v>
      </c>
    </row>
    <row r="22" spans="4:15" ht="17.25">
      <c r="D22" t="s">
        <v>47</v>
      </c>
      <c r="F22" s="2" t="s">
        <v>5</v>
      </c>
      <c r="G22" t="s">
        <v>6</v>
      </c>
      <c r="L22" s="4">
        <v>15</v>
      </c>
      <c r="M22" s="4">
        <v>1000</v>
      </c>
      <c r="N22" s="4">
        <v>15</v>
      </c>
      <c r="O22" s="5">
        <f>N22*L22/(M22/500)</f>
        <v>112.5</v>
      </c>
    </row>
    <row r="23" spans="4:7" ht="17.25">
      <c r="D23" s="11">
        <f>D21*2</f>
        <v>0.6648936170212766</v>
      </c>
      <c r="F23" s="2" t="s">
        <v>11</v>
      </c>
      <c r="G23" t="s">
        <v>12</v>
      </c>
    </row>
    <row r="24" spans="6:12" ht="17.25">
      <c r="F24" s="2" t="s">
        <v>15</v>
      </c>
      <c r="G24" t="s">
        <v>16</v>
      </c>
      <c r="L24" t="s">
        <v>48</v>
      </c>
    </row>
    <row r="25" spans="1:15" ht="14.25">
      <c r="A25" s="1" t="s">
        <v>49</v>
      </c>
      <c r="F25" s="4">
        <v>5</v>
      </c>
      <c r="G25" s="6">
        <f>1/(6.28*F25/1000)</f>
        <v>31.847133757961778</v>
      </c>
      <c r="L25" t="s">
        <v>43</v>
      </c>
      <c r="M25" s="10" t="s">
        <v>44</v>
      </c>
      <c r="N25" t="s">
        <v>45</v>
      </c>
      <c r="O25" t="s">
        <v>46</v>
      </c>
    </row>
    <row r="26" spans="1:15" ht="14.25">
      <c r="A26" t="s">
        <v>50</v>
      </c>
      <c r="B26" s="10" t="s">
        <v>51</v>
      </c>
      <c r="C26" t="s">
        <v>52</v>
      </c>
      <c r="D26" t="s">
        <v>17</v>
      </c>
      <c r="L26" s="4">
        <v>15</v>
      </c>
      <c r="M26" s="4">
        <v>700</v>
      </c>
      <c r="N26" s="4">
        <v>15</v>
      </c>
      <c r="O26" s="5">
        <f>N26*L26/(M26/20)</f>
        <v>6.428571428571429</v>
      </c>
    </row>
    <row r="27" spans="1:4" ht="14.25">
      <c r="A27" s="4">
        <v>0.02</v>
      </c>
      <c r="B27" s="4">
        <v>1000</v>
      </c>
      <c r="C27" s="4">
        <v>1000</v>
      </c>
      <c r="D27" s="5">
        <f>C27*A27/B27</f>
        <v>0.02</v>
      </c>
    </row>
    <row r="28" ht="14.25"/>
    <row r="29" ht="14.25"/>
    <row r="30" ht="14.25">
      <c r="A30" t="s">
        <v>53</v>
      </c>
    </row>
    <row r="31" ht="14.25">
      <c r="A31" t="s">
        <v>54</v>
      </c>
    </row>
    <row r="32" ht="14.25"/>
    <row r="33" ht="14.25"/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2009-04-16T09:32:48Z</dcterms:created>
  <dcterms:modified xsi:type="dcterms:W3CDTF">2024-01-03T11:16:13Z</dcterms:modified>
  <cp:category/>
  <cp:version/>
  <cp:contentType/>
  <cp:contentStatus/>
  <cp:revision>107</cp:revision>
</cp:coreProperties>
</file>