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"/>
  </bookViews>
  <sheets>
    <sheet name="Shee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<sst xmlns="http://schemas.openxmlformats.org/spreadsheetml/2006/main" count="78" uniqueCount="29">
  <si>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primární okruh, výpočet ztrát</t>
  </si>
  <si>
    <t>DN32 x5,5, vnitřní průměr 21 mm</t>
  </si>
  <si>
    <t>studna-dílna 4m</t>
  </si>
  <si>
    <t>dílna-tech.m. 6m</t>
  </si>
  <si>
    <t>rozdíl hladin studna-vsakování  [m]</t>
  </si>
  <si>
    <t>1m=10KPa</t>
  </si>
  <si>
    <t>v zahradě 12m</t>
  </si>
  <si>
    <t>DN25 x3,5, vnitřní průměr 18 mm</t>
  </si>
  <si>
    <t>pod domem 7m</t>
  </si>
  <si>
    <t>výkon TČ [KW]</t>
  </si>
  <si>
    <t>trubka PPR 32 PN16</t>
  </si>
  <si>
    <t>v tech. m. 5m</t>
  </si>
  <si>
    <t>COP</t>
  </si>
  <si>
    <t>čerpadlo wilo yonos para RS25/6</t>
  </si>
  <si>
    <t>v dílně 1,5m</t>
  </si>
  <si>
    <t>chladící výkon</t>
  </si>
  <si>
    <t>průtok m3/hod</t>
  </si>
  <si>
    <t>tlak čerpadla KPa</t>
  </si>
  <si>
    <t>tlak. ztráta výměník</t>
  </si>
  <si>
    <t>DN32x5,5 22m</t>
  </si>
  <si>
    <t>DN25x3,5  7m</t>
  </si>
  <si>
    <t>PPR32 6,5m</t>
  </si>
  <si>
    <t>celk. ztráta</t>
  </si>
  <si>
    <t>rozdíl teplot</t>
  </si>
  <si>
    <t>čerpadlo NMT plus 25/90-180</t>
  </si>
  <si>
    <t>strmost poklesu tlaku</t>
  </si>
  <si>
    <t>začátek poklesu tlaku</t>
  </si>
  <si>
    <t>http://www.pumps.si/Pumps/</t>
  </si>
  <si>
    <t>čerpadlo NMT plus 25/80-180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</si>
</sst>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0"/>
  </numFmts>
  <fonts count="2">
    <font>
      <sz val="10"/>
      <name val="Arial"/>
      <family val="2"/>
    </font>
    <font>
      <sz val="10"/>
      <color indexed="8"/>
      <name val="Mang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0" fillId="5" borderId="0" xfId="0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4" fontId="0" fillId="6" borderId="0" xfId="0" applyFill="1" applyAlignment="1">
      <alignment/>
    </xf>
    <xf numFmtId="166" fontId="0" fillId="6" borderId="0" xfId="0" applyNumberFormat="1" applyFill="1" applyAlignment="1">
      <alignment/>
    </xf>
    <xf numFmtId="167" fontId="0" fillId="6" borderId="0" xfId="0" applyNumberFormat="1" applyFill="1" applyAlignment="1">
      <alignment/>
    </xf>
    <xf numFmtId="164" fontId="0" fillId="7" borderId="0" xfId="0" applyFill="1" applyAlignment="1">
      <alignment/>
    </xf>
    <xf numFmtId="166" fontId="0" fillId="0" borderId="2" xfId="0" applyNumberFormat="1" applyBorder="1" applyAlignment="1">
      <alignment/>
    </xf>
    <xf numFmtId="166" fontId="0" fillId="4" borderId="2" xfId="0" applyNumberFormat="1" applyFill="1" applyBorder="1" applyAlignment="1">
      <alignment/>
    </xf>
    <xf numFmtId="167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6" fontId="0" fillId="8" borderId="1" xfId="0" applyNumberFormat="1" applyFill="1" applyBorder="1" applyAlignment="1">
      <alignment/>
    </xf>
    <xf numFmtId="167" fontId="0" fillId="8" borderId="1" xfId="0" applyNumberFormat="1" applyFill="1" applyBorder="1" applyAlignment="1">
      <alignment/>
    </xf>
    <xf numFmtId="166" fontId="0" fillId="8" borderId="2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dpis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E994"/>
      <rgbColor rgb="0083CAFF"/>
      <rgbColor rgb="00FF99CC"/>
      <rgbColor rgb="00CC99FF"/>
      <rgbColor rgb="00FFDE59"/>
      <rgbColor rgb="003366FF"/>
      <rgbColor rgb="0033CCCC"/>
      <rgbColor rgb="0099CC00"/>
      <rgbColor rgb="00FFBF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List2!$B$9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List2!$A$10:$A$50</c:f>
              <c:numCache/>
            </c:numRef>
          </c:xVal>
          <c:yVal>
            <c:numRef>
              <c:f>List2!$B$10:$B$50</c:f>
              <c:numCache/>
            </c:numRef>
          </c:yVal>
          <c:smooth val="0"/>
        </c:ser>
        <c:ser>
          <c:idx val="1"/>
          <c:order val="1"/>
          <c:tx>
            <c:strRef>
              <c:f>List2!$G$9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List2!$A$10:$A$50</c:f>
              <c:numCache/>
            </c:numRef>
          </c:xVal>
          <c:yVal>
            <c:numRef>
              <c:f>List2!$G$10:$G$50</c:f>
              <c:numCache/>
            </c:numRef>
          </c:yVal>
          <c:smooth val="0"/>
        </c:ser>
        <c:axId val="45909320"/>
        <c:axId val="10530697"/>
      </c:scatterChart>
      <c:valAx>
        <c:axId val="4590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 val="autoZero"/>
        <c:crossBetween val="midCat"/>
        <c:dispUnits/>
      </c:valAx>
      <c:valAx>
        <c:axId val="105306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0932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8</xdr:row>
      <xdr:rowOff>95250</xdr:rowOff>
    </xdr:from>
    <xdr:to>
      <xdr:col>17</xdr:col>
      <xdr:colOff>523875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286875" y="1390650"/>
        <a:ext cx="65532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28">
      <selection activeCell="D28" sqref="D28"/>
    </sheetView>
  </sheetViews>
  <sheetFormatPr defaultColWidth="11.421875" defaultRowHeight="12.75"/>
  <cols>
    <col min="1" max="1" width="15.00390625" style="0" customWidth="1"/>
    <col min="2" max="3" width="17.421875" style="0" customWidth="1"/>
    <col min="4" max="4" width="13.7109375" style="0" customWidth="1"/>
    <col min="5" max="5" width="13.57421875" style="0" customWidth="1"/>
    <col min="6" max="8" width="11.57421875" style="0" customWidth="1"/>
    <col min="9" max="9" width="13.8515625" style="0" customWidth="1"/>
    <col min="10" max="16384" width="11.57421875" style="0" customWidth="1"/>
  </cols>
  <sheetData>
    <row r="1" spans="1:5" ht="12.75">
      <c r="A1" t="s">
        <v>0</v>
      </c>
      <c r="C1" s="1" t="s">
        <v>1</v>
      </c>
      <c r="E1" t="s">
        <v>2</v>
      </c>
    </row>
    <row r="2" spans="5:10" ht="12.75">
      <c r="E2" t="s">
        <v>3</v>
      </c>
      <c r="G2" t="s">
        <v>4</v>
      </c>
      <c r="J2" t="s">
        <v>5</v>
      </c>
    </row>
    <row r="3" spans="5:7" ht="12.75">
      <c r="E3" t="s">
        <v>6</v>
      </c>
      <c r="G3">
        <v>1.5</v>
      </c>
    </row>
    <row r="5" spans="3:10" ht="12.75">
      <c r="C5" s="1" t="s">
        <v>7</v>
      </c>
      <c r="E5" t="s">
        <v>8</v>
      </c>
      <c r="I5" t="s">
        <v>9</v>
      </c>
      <c r="J5">
        <v>7</v>
      </c>
    </row>
    <row r="6" spans="3:10" ht="12.75">
      <c r="C6" t="s">
        <v>10</v>
      </c>
      <c r="E6" t="s">
        <v>11</v>
      </c>
      <c r="I6" t="s">
        <v>12</v>
      </c>
      <c r="J6">
        <v>5</v>
      </c>
    </row>
    <row r="7" spans="1:10" ht="12.75">
      <c r="A7" t="s">
        <v>13</v>
      </c>
      <c r="E7" t="s">
        <v>14</v>
      </c>
      <c r="I7" t="s">
        <v>15</v>
      </c>
      <c r="J7" s="2">
        <f>J5-(J5/J6)</f>
        <v>5.6</v>
      </c>
    </row>
    <row r="9" spans="1:9" ht="12.7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  <c r="I9" t="s">
        <v>23</v>
      </c>
    </row>
    <row r="10" spans="1:7" ht="12.75">
      <c r="A10">
        <v>0</v>
      </c>
      <c r="B10" s="3">
        <v>62</v>
      </c>
      <c r="C10" s="4">
        <f aca="true" t="shared" si="0" ref="C10:C25">C$26*$A10/$A$26*$A10/$A$26</f>
        <v>0</v>
      </c>
      <c r="D10" s="4">
        <f aca="true" t="shared" si="1" ref="D10:D25">D$26*$A10/$A$26*$A10/$A$26</f>
        <v>0</v>
      </c>
      <c r="E10" s="4">
        <f aca="true" t="shared" si="2" ref="E10:E25">E$26*$A10/$A$26*$A10/$A$26</f>
        <v>0</v>
      </c>
      <c r="F10" s="4">
        <f aca="true" t="shared" si="3" ref="F10:F25">F$26*$A10/$A$26*$A10/$A$26</f>
        <v>0</v>
      </c>
      <c r="G10" s="3">
        <f aca="true" t="shared" si="4" ref="G10:G50">C10+D10+E10+F10+$G$3*10</f>
        <v>15</v>
      </c>
    </row>
    <row r="11" spans="1:9" ht="12.75">
      <c r="A11" s="2">
        <f aca="true" t="shared" si="5" ref="A11:A50">A10+0.1</f>
        <v>0.1</v>
      </c>
      <c r="B11" s="3">
        <f aca="true" t="shared" si="6" ref="B11:B18">B10</f>
        <v>62</v>
      </c>
      <c r="C11" s="4">
        <f t="shared" si="0"/>
        <v>0.025390624999999993</v>
      </c>
      <c r="D11" s="4">
        <f t="shared" si="1"/>
        <v>0.08984374999999997</v>
      </c>
      <c r="E11" s="4">
        <f t="shared" si="2"/>
        <v>0.060585937499999985</v>
      </c>
      <c r="F11" s="4">
        <f t="shared" si="3"/>
        <v>0.016406249999999994</v>
      </c>
      <c r="G11" s="3">
        <f t="shared" si="4"/>
        <v>15.1922265625</v>
      </c>
      <c r="I11" s="2">
        <f aca="true" t="shared" si="7" ref="I11:I50">$J$7/A11</f>
        <v>55.99999999999999</v>
      </c>
    </row>
    <row r="12" spans="1:9" ht="12.75">
      <c r="A12" s="2">
        <f t="shared" si="5"/>
        <v>0.2</v>
      </c>
      <c r="B12" s="3">
        <f t="shared" si="6"/>
        <v>62</v>
      </c>
      <c r="C12" s="4">
        <f t="shared" si="0"/>
        <v>0.10156249999999997</v>
      </c>
      <c r="D12" s="4">
        <f t="shared" si="1"/>
        <v>0.3593749999999999</v>
      </c>
      <c r="E12" s="4">
        <f t="shared" si="2"/>
        <v>0.24234374999999994</v>
      </c>
      <c r="F12" s="4">
        <f t="shared" si="3"/>
        <v>0.06562499999999998</v>
      </c>
      <c r="G12" s="3">
        <f t="shared" si="4"/>
        <v>15.76890625</v>
      </c>
      <c r="I12" s="4">
        <f t="shared" si="7"/>
        <v>27.999999999999996</v>
      </c>
    </row>
    <row r="13" spans="1:9" ht="12.75">
      <c r="A13" s="2">
        <f t="shared" si="5"/>
        <v>0.30000000000000004</v>
      </c>
      <c r="B13" s="3">
        <f t="shared" si="6"/>
        <v>62</v>
      </c>
      <c r="C13" s="4">
        <f t="shared" si="0"/>
        <v>0.22851562499999994</v>
      </c>
      <c r="D13" s="4">
        <f t="shared" si="1"/>
        <v>0.80859375</v>
      </c>
      <c r="E13" s="4">
        <f t="shared" si="2"/>
        <v>0.5452734374999999</v>
      </c>
      <c r="F13" s="4">
        <f t="shared" si="3"/>
        <v>0.14765625</v>
      </c>
      <c r="G13" s="3">
        <f t="shared" si="4"/>
        <v>16.7300390625</v>
      </c>
      <c r="I13" s="4">
        <f t="shared" si="7"/>
        <v>18.666666666666664</v>
      </c>
    </row>
    <row r="14" spans="1:9" ht="12.75">
      <c r="A14" s="2">
        <f t="shared" si="5"/>
        <v>0.4</v>
      </c>
      <c r="B14" s="3">
        <f t="shared" si="6"/>
        <v>62</v>
      </c>
      <c r="C14" s="4">
        <f t="shared" si="0"/>
        <v>0.4062499999999999</v>
      </c>
      <c r="D14" s="4">
        <f t="shared" si="1"/>
        <v>1.4374999999999996</v>
      </c>
      <c r="E14" s="4">
        <f t="shared" si="2"/>
        <v>0.9693749999999998</v>
      </c>
      <c r="F14" s="4">
        <f t="shared" si="3"/>
        <v>0.2624999999999999</v>
      </c>
      <c r="G14" s="3">
        <f t="shared" si="4"/>
        <v>18.075625</v>
      </c>
      <c r="I14" s="4">
        <f t="shared" si="7"/>
        <v>13.999999999999998</v>
      </c>
    </row>
    <row r="15" spans="1:9" ht="12.75">
      <c r="A15" s="2">
        <f t="shared" si="5"/>
        <v>0.5</v>
      </c>
      <c r="B15" s="3">
        <f t="shared" si="6"/>
        <v>62</v>
      </c>
      <c r="C15" s="4">
        <f t="shared" si="0"/>
        <v>0.6347656249999998</v>
      </c>
      <c r="D15" s="4">
        <f t="shared" si="1"/>
        <v>2.246093749999999</v>
      </c>
      <c r="E15" s="4">
        <f t="shared" si="2"/>
        <v>1.5146484374999993</v>
      </c>
      <c r="F15" s="4">
        <f t="shared" si="3"/>
        <v>0.41015624999999983</v>
      </c>
      <c r="G15" s="3">
        <f t="shared" si="4"/>
        <v>19.8056640625</v>
      </c>
      <c r="I15" s="4">
        <f t="shared" si="7"/>
        <v>11.2</v>
      </c>
    </row>
    <row r="16" spans="1:9" ht="12.75">
      <c r="A16" s="2">
        <f t="shared" si="5"/>
        <v>0.6</v>
      </c>
      <c r="B16" s="3">
        <f t="shared" si="6"/>
        <v>62</v>
      </c>
      <c r="C16" s="4">
        <f t="shared" si="0"/>
        <v>0.9140624999999997</v>
      </c>
      <c r="D16" s="4">
        <f t="shared" si="1"/>
        <v>3.2343749999999987</v>
      </c>
      <c r="E16" s="4">
        <f t="shared" si="2"/>
        <v>2.181093749999999</v>
      </c>
      <c r="F16" s="4">
        <f t="shared" si="3"/>
        <v>0.5906249999999997</v>
      </c>
      <c r="G16" s="3">
        <f t="shared" si="4"/>
        <v>21.920156249999998</v>
      </c>
      <c r="I16" s="4">
        <f t="shared" si="7"/>
        <v>9.333333333333334</v>
      </c>
    </row>
    <row r="17" spans="1:9" ht="12.75">
      <c r="A17" s="2">
        <f t="shared" si="5"/>
        <v>0.7</v>
      </c>
      <c r="B17" s="3">
        <f t="shared" si="6"/>
        <v>62</v>
      </c>
      <c r="C17" s="4">
        <f t="shared" si="0"/>
        <v>1.2441406249999996</v>
      </c>
      <c r="D17" s="4">
        <f t="shared" si="1"/>
        <v>4.402343749999997</v>
      </c>
      <c r="E17" s="4">
        <f t="shared" si="2"/>
        <v>2.9687109374999987</v>
      </c>
      <c r="F17" s="4">
        <f t="shared" si="3"/>
        <v>0.8039062499999996</v>
      </c>
      <c r="G17" s="3">
        <f t="shared" si="4"/>
        <v>24.419101562499996</v>
      </c>
      <c r="I17" s="4">
        <f t="shared" si="7"/>
        <v>8</v>
      </c>
    </row>
    <row r="18" spans="1:9" ht="12.75">
      <c r="A18" s="2">
        <f t="shared" si="5"/>
        <v>0.7999999999999999</v>
      </c>
      <c r="B18" s="3">
        <f t="shared" si="6"/>
        <v>62</v>
      </c>
      <c r="C18" s="4">
        <f t="shared" si="0"/>
        <v>1.6249999999999991</v>
      </c>
      <c r="D18" s="4">
        <f t="shared" si="1"/>
        <v>5.7499999999999964</v>
      </c>
      <c r="E18" s="4">
        <f t="shared" si="2"/>
        <v>3.877499999999998</v>
      </c>
      <c r="F18" s="4">
        <f t="shared" si="3"/>
        <v>1.0499999999999994</v>
      </c>
      <c r="G18" s="3">
        <f t="shared" si="4"/>
        <v>27.302499999999995</v>
      </c>
      <c r="I18" s="4">
        <f t="shared" si="7"/>
        <v>7</v>
      </c>
    </row>
    <row r="19" spans="1:9" ht="12.75">
      <c r="A19" s="2">
        <f t="shared" si="5"/>
        <v>0.8999999999999999</v>
      </c>
      <c r="B19" s="3">
        <v>61</v>
      </c>
      <c r="C19" s="4">
        <f t="shared" si="0"/>
        <v>2.056640624999999</v>
      </c>
      <c r="D19" s="4">
        <f t="shared" si="1"/>
        <v>7.277343749999996</v>
      </c>
      <c r="E19" s="4">
        <f t="shared" si="2"/>
        <v>4.907460937499997</v>
      </c>
      <c r="F19" s="4">
        <f t="shared" si="3"/>
        <v>1.3289062499999993</v>
      </c>
      <c r="G19" s="3">
        <f t="shared" si="4"/>
        <v>30.57035156249999</v>
      </c>
      <c r="I19" s="4">
        <f t="shared" si="7"/>
        <v>6.222222222222222</v>
      </c>
    </row>
    <row r="20" spans="1:9" ht="12.75">
      <c r="A20" s="2">
        <f t="shared" si="5"/>
        <v>0.9999999999999999</v>
      </c>
      <c r="B20" s="3">
        <v>60</v>
      </c>
      <c r="C20" s="4">
        <f t="shared" si="0"/>
        <v>2.539062499999998</v>
      </c>
      <c r="D20" s="4">
        <f t="shared" si="1"/>
        <v>8.984374999999995</v>
      </c>
      <c r="E20" s="4">
        <f t="shared" si="2"/>
        <v>6.058593749999996</v>
      </c>
      <c r="F20" s="4">
        <f t="shared" si="3"/>
        <v>1.640624999999999</v>
      </c>
      <c r="G20" s="3">
        <f t="shared" si="4"/>
        <v>34.222656249999986</v>
      </c>
      <c r="I20" s="4">
        <f t="shared" si="7"/>
        <v>5.6000000000000005</v>
      </c>
    </row>
    <row r="21" spans="1:9" ht="12.75">
      <c r="A21" s="2">
        <f t="shared" si="5"/>
        <v>1.0999999999999999</v>
      </c>
      <c r="B21" s="3">
        <f aca="true" t="shared" si="8" ref="B21:B50">B20-(60/30)</f>
        <v>58</v>
      </c>
      <c r="C21" s="4">
        <f t="shared" si="0"/>
        <v>3.0722656249999987</v>
      </c>
      <c r="D21" s="4">
        <f t="shared" si="1"/>
        <v>10.871093749999995</v>
      </c>
      <c r="E21" s="4">
        <f t="shared" si="2"/>
        <v>7.330898437499995</v>
      </c>
      <c r="F21" s="4">
        <f t="shared" si="3"/>
        <v>1.9851562499999986</v>
      </c>
      <c r="G21" s="3">
        <f t="shared" si="4"/>
        <v>38.259414062499985</v>
      </c>
      <c r="I21" s="4">
        <f t="shared" si="7"/>
        <v>5.090909090909091</v>
      </c>
    </row>
    <row r="22" spans="1:9" ht="12.75">
      <c r="A22" s="2">
        <f t="shared" si="5"/>
        <v>1.2</v>
      </c>
      <c r="B22" s="3">
        <f t="shared" si="8"/>
        <v>56</v>
      </c>
      <c r="C22" s="4">
        <f t="shared" si="0"/>
        <v>3.6562499999999987</v>
      </c>
      <c r="D22" s="4">
        <f t="shared" si="1"/>
        <v>12.937499999999995</v>
      </c>
      <c r="E22" s="4">
        <f t="shared" si="2"/>
        <v>8.724374999999997</v>
      </c>
      <c r="F22" s="4">
        <f t="shared" si="3"/>
        <v>2.362499999999999</v>
      </c>
      <c r="G22" s="3">
        <f t="shared" si="4"/>
        <v>42.680624999999985</v>
      </c>
      <c r="I22" s="4">
        <f t="shared" si="7"/>
        <v>4.666666666666667</v>
      </c>
    </row>
    <row r="23" spans="1:9" ht="12.75">
      <c r="A23" s="5">
        <f t="shared" si="5"/>
        <v>1.3</v>
      </c>
      <c r="B23" s="6">
        <f t="shared" si="8"/>
        <v>54</v>
      </c>
      <c r="C23" s="7">
        <f t="shared" si="0"/>
        <v>4.291015624999999</v>
      </c>
      <c r="D23" s="7">
        <f t="shared" si="1"/>
        <v>15.183593749999995</v>
      </c>
      <c r="E23" s="7">
        <f t="shared" si="2"/>
        <v>10.239023437499997</v>
      </c>
      <c r="F23" s="4">
        <f t="shared" si="3"/>
        <v>2.77265625</v>
      </c>
      <c r="G23" s="3">
        <f t="shared" si="4"/>
        <v>47.486289062499985</v>
      </c>
      <c r="I23" s="4">
        <f t="shared" si="7"/>
        <v>4.3076923076923075</v>
      </c>
    </row>
    <row r="24" spans="1:9" ht="12.75">
      <c r="A24" s="8">
        <f t="shared" si="5"/>
        <v>1.4000000000000001</v>
      </c>
      <c r="B24" s="9">
        <f t="shared" si="8"/>
        <v>52</v>
      </c>
      <c r="C24" s="10">
        <f t="shared" si="0"/>
        <v>4.976562499999999</v>
      </c>
      <c r="D24" s="10">
        <f t="shared" si="1"/>
        <v>17.609374999999996</v>
      </c>
      <c r="E24" s="10">
        <f t="shared" si="2"/>
        <v>11.874843749999998</v>
      </c>
      <c r="F24" s="11">
        <f t="shared" si="3"/>
        <v>3.2156249999999997</v>
      </c>
      <c r="G24" s="12">
        <f t="shared" si="4"/>
        <v>52.67640625</v>
      </c>
      <c r="I24" s="4">
        <f t="shared" si="7"/>
        <v>3.9999999999999996</v>
      </c>
    </row>
    <row r="25" spans="1:9" ht="12.75">
      <c r="A25" s="5">
        <f t="shared" si="5"/>
        <v>1.5000000000000002</v>
      </c>
      <c r="B25" s="6">
        <f t="shared" si="8"/>
        <v>50</v>
      </c>
      <c r="C25" s="7">
        <f t="shared" si="0"/>
        <v>5.712890625</v>
      </c>
      <c r="D25" s="7">
        <f t="shared" si="1"/>
        <v>20.21484375</v>
      </c>
      <c r="E25" s="7">
        <f t="shared" si="2"/>
        <v>13.6318359375</v>
      </c>
      <c r="F25" s="4">
        <f t="shared" si="3"/>
        <v>3.6914062500000004</v>
      </c>
      <c r="G25" s="3">
        <f t="shared" si="4"/>
        <v>58.2509765625</v>
      </c>
      <c r="I25" s="4">
        <f t="shared" si="7"/>
        <v>3.7333333333333325</v>
      </c>
    </row>
    <row r="26" spans="1:9" ht="12.75">
      <c r="A26" s="13">
        <f t="shared" si="5"/>
        <v>1.6000000000000003</v>
      </c>
      <c r="B26" s="14">
        <f t="shared" si="8"/>
        <v>48</v>
      </c>
      <c r="C26" s="15">
        <v>6.5</v>
      </c>
      <c r="D26" s="13">
        <v>23</v>
      </c>
      <c r="E26" s="13">
        <v>15.51</v>
      </c>
      <c r="F26">
        <v>4.2</v>
      </c>
      <c r="G26" s="3">
        <f t="shared" si="4"/>
        <v>64.21000000000001</v>
      </c>
      <c r="I26" s="4">
        <f t="shared" si="7"/>
        <v>3.499999999999999</v>
      </c>
    </row>
    <row r="27" spans="1:9" ht="12.75">
      <c r="A27" s="5">
        <f t="shared" si="5"/>
        <v>1.7000000000000004</v>
      </c>
      <c r="B27" s="6">
        <f t="shared" si="8"/>
        <v>46</v>
      </c>
      <c r="C27" s="7">
        <f aca="true" t="shared" si="9" ref="C27:C50">C$26*$A27/$A$26*$A27/$A$26</f>
        <v>7.337890625000001</v>
      </c>
      <c r="D27" s="7">
        <f aca="true" t="shared" si="10" ref="D27:D50">D$26*$A27/$A$26*$A27/$A$26</f>
        <v>25.96484375</v>
      </c>
      <c r="E27" s="7">
        <f aca="true" t="shared" si="11" ref="E27:E50">E$26*$A27/$A$26*$A27/$A$26</f>
        <v>17.5093359375</v>
      </c>
      <c r="F27" s="4">
        <f aca="true" t="shared" si="12" ref="F27:F50">F$26*$A27/$A$26*$A27/$A$26</f>
        <v>4.741406250000001</v>
      </c>
      <c r="G27" s="3">
        <f t="shared" si="4"/>
        <v>70.5534765625</v>
      </c>
      <c r="I27" s="4">
        <f t="shared" si="7"/>
        <v>3.2941176470588225</v>
      </c>
    </row>
    <row r="28" spans="1:9" ht="12.75">
      <c r="A28" s="5">
        <f t="shared" si="5"/>
        <v>1.8000000000000005</v>
      </c>
      <c r="B28" s="6">
        <f t="shared" si="8"/>
        <v>44</v>
      </c>
      <c r="C28" s="7">
        <f t="shared" si="9"/>
        <v>8.2265625</v>
      </c>
      <c r="D28" s="7">
        <f t="shared" si="10"/>
        <v>29.109375000000004</v>
      </c>
      <c r="E28" s="7">
        <f t="shared" si="11"/>
        <v>19.629843750000003</v>
      </c>
      <c r="F28" s="4">
        <f t="shared" si="12"/>
        <v>5.315625000000001</v>
      </c>
      <c r="G28" s="3">
        <f t="shared" si="4"/>
        <v>77.28140625</v>
      </c>
      <c r="I28" s="4">
        <f t="shared" si="7"/>
        <v>3.1111111111111103</v>
      </c>
    </row>
    <row r="29" spans="1:9" ht="12.75">
      <c r="A29" s="5">
        <f t="shared" si="5"/>
        <v>1.9000000000000006</v>
      </c>
      <c r="B29" s="6">
        <f t="shared" si="8"/>
        <v>42</v>
      </c>
      <c r="C29" s="7">
        <f t="shared" si="9"/>
        <v>9.166015625000002</v>
      </c>
      <c r="D29" s="7">
        <f t="shared" si="10"/>
        <v>32.43359375000001</v>
      </c>
      <c r="E29" s="7">
        <f t="shared" si="11"/>
        <v>21.871523437500002</v>
      </c>
      <c r="F29" s="4">
        <f t="shared" si="12"/>
        <v>5.922656250000001</v>
      </c>
      <c r="G29" s="3">
        <f t="shared" si="4"/>
        <v>84.3937890625</v>
      </c>
      <c r="I29" s="4">
        <f t="shared" si="7"/>
        <v>2.9473684210526305</v>
      </c>
    </row>
    <row r="30" spans="1:9" ht="12.75">
      <c r="A30" s="5">
        <f t="shared" si="5"/>
        <v>2.0000000000000004</v>
      </c>
      <c r="B30" s="6">
        <f t="shared" si="8"/>
        <v>40</v>
      </c>
      <c r="C30" s="7">
        <f t="shared" si="9"/>
        <v>10.15625</v>
      </c>
      <c r="D30" s="7">
        <f t="shared" si="10"/>
        <v>35.9375</v>
      </c>
      <c r="E30" s="7">
        <f t="shared" si="11"/>
        <v>24.234375</v>
      </c>
      <c r="F30" s="4">
        <f t="shared" si="12"/>
        <v>6.5625</v>
      </c>
      <c r="G30" s="3">
        <f t="shared" si="4"/>
        <v>91.890625</v>
      </c>
      <c r="I30" s="4">
        <f t="shared" si="7"/>
        <v>2.7999999999999994</v>
      </c>
    </row>
    <row r="31" spans="1:9" ht="12.75">
      <c r="A31" s="5">
        <f t="shared" si="5"/>
        <v>2.1000000000000005</v>
      </c>
      <c r="B31" s="6">
        <f t="shared" si="8"/>
        <v>38</v>
      </c>
      <c r="C31" s="7">
        <f t="shared" si="9"/>
        <v>11.197265625000002</v>
      </c>
      <c r="D31" s="7">
        <f t="shared" si="10"/>
        <v>39.62109375000001</v>
      </c>
      <c r="E31" s="7">
        <f t="shared" si="11"/>
        <v>26.7183984375</v>
      </c>
      <c r="F31" s="4">
        <f t="shared" si="12"/>
        <v>7.235156250000001</v>
      </c>
      <c r="G31" s="3">
        <f t="shared" si="4"/>
        <v>99.77191406250002</v>
      </c>
      <c r="I31" s="4">
        <f t="shared" si="7"/>
        <v>2.6666666666666656</v>
      </c>
    </row>
    <row r="32" spans="1:9" ht="12.75">
      <c r="A32" s="5">
        <f t="shared" si="5"/>
        <v>2.2000000000000006</v>
      </c>
      <c r="B32" s="6">
        <f t="shared" si="8"/>
        <v>36</v>
      </c>
      <c r="C32" s="7">
        <f t="shared" si="9"/>
        <v>12.289062500000004</v>
      </c>
      <c r="D32" s="7">
        <f t="shared" si="10"/>
        <v>43.484375000000014</v>
      </c>
      <c r="E32" s="7">
        <f t="shared" si="11"/>
        <v>29.323593750000008</v>
      </c>
      <c r="F32" s="4">
        <f t="shared" si="12"/>
        <v>7.940625000000003</v>
      </c>
      <c r="G32" s="3">
        <f t="shared" si="4"/>
        <v>108.03765625000001</v>
      </c>
      <c r="I32" s="4">
        <f t="shared" si="7"/>
        <v>2.5454545454545445</v>
      </c>
    </row>
    <row r="33" spans="1:9" ht="12.75">
      <c r="A33" s="5">
        <f t="shared" si="5"/>
        <v>2.3000000000000007</v>
      </c>
      <c r="B33" s="6">
        <f t="shared" si="8"/>
        <v>34</v>
      </c>
      <c r="C33" s="7">
        <f t="shared" si="9"/>
        <v>13.431640625000005</v>
      </c>
      <c r="D33" s="7">
        <f t="shared" si="10"/>
        <v>47.52734375000002</v>
      </c>
      <c r="E33" s="7">
        <f t="shared" si="11"/>
        <v>32.0499609375</v>
      </c>
      <c r="F33" s="4">
        <f t="shared" si="12"/>
        <v>8.678906250000002</v>
      </c>
      <c r="G33" s="3">
        <f t="shared" si="4"/>
        <v>116.68785156250003</v>
      </c>
      <c r="I33" s="4">
        <f t="shared" si="7"/>
        <v>2.4347826086956514</v>
      </c>
    </row>
    <row r="34" spans="1:9" ht="12.75">
      <c r="A34" s="5">
        <f t="shared" si="5"/>
        <v>2.400000000000001</v>
      </c>
      <c r="B34" s="6">
        <f t="shared" si="8"/>
        <v>32</v>
      </c>
      <c r="C34" s="7">
        <f t="shared" si="9"/>
        <v>14.625000000000005</v>
      </c>
      <c r="D34" s="7">
        <f t="shared" si="10"/>
        <v>51.750000000000014</v>
      </c>
      <c r="E34" s="7">
        <f t="shared" si="11"/>
        <v>34.89750000000001</v>
      </c>
      <c r="F34" s="4">
        <f t="shared" si="12"/>
        <v>9.450000000000003</v>
      </c>
      <c r="G34" s="3">
        <f t="shared" si="4"/>
        <v>125.72250000000003</v>
      </c>
      <c r="I34" s="4">
        <f t="shared" si="7"/>
        <v>2.3333333333333326</v>
      </c>
    </row>
    <row r="35" spans="1:9" ht="12.75">
      <c r="A35" s="5">
        <f t="shared" si="5"/>
        <v>2.500000000000001</v>
      </c>
      <c r="B35" s="6">
        <f t="shared" si="8"/>
        <v>30</v>
      </c>
      <c r="C35" s="7">
        <f t="shared" si="9"/>
        <v>15.869140625000005</v>
      </c>
      <c r="D35" s="7">
        <f t="shared" si="10"/>
        <v>56.152343750000014</v>
      </c>
      <c r="E35" s="7">
        <f t="shared" si="11"/>
        <v>37.86621093750001</v>
      </c>
      <c r="F35" s="4">
        <f t="shared" si="12"/>
        <v>10.253906250000002</v>
      </c>
      <c r="G35" s="3">
        <f t="shared" si="4"/>
        <v>135.14160156250003</v>
      </c>
      <c r="I35" s="4">
        <f t="shared" si="7"/>
        <v>2.239999999999999</v>
      </c>
    </row>
    <row r="36" spans="1:9" ht="12.75">
      <c r="A36" s="5">
        <f t="shared" si="5"/>
        <v>2.600000000000001</v>
      </c>
      <c r="B36" s="6">
        <f t="shared" si="8"/>
        <v>28</v>
      </c>
      <c r="C36" s="7">
        <f t="shared" si="9"/>
        <v>17.164062500000007</v>
      </c>
      <c r="D36" s="7">
        <f t="shared" si="10"/>
        <v>60.73437500000002</v>
      </c>
      <c r="E36" s="7">
        <f t="shared" si="11"/>
        <v>40.956093750000015</v>
      </c>
      <c r="F36" s="4">
        <f t="shared" si="12"/>
        <v>11.090625000000005</v>
      </c>
      <c r="G36" s="3">
        <f t="shared" si="4"/>
        <v>144.94515625000005</v>
      </c>
      <c r="I36" s="4">
        <f t="shared" si="7"/>
        <v>2.153846153846153</v>
      </c>
    </row>
    <row r="37" spans="1:9" ht="12.75">
      <c r="A37" s="5">
        <f t="shared" si="5"/>
        <v>2.700000000000001</v>
      </c>
      <c r="B37" s="6">
        <f t="shared" si="8"/>
        <v>26</v>
      </c>
      <c r="C37" s="7">
        <f t="shared" si="9"/>
        <v>18.50976562500001</v>
      </c>
      <c r="D37" s="7">
        <f t="shared" si="10"/>
        <v>65.49609375000003</v>
      </c>
      <c r="E37" s="7">
        <f t="shared" si="11"/>
        <v>44.167148437500025</v>
      </c>
      <c r="F37" s="4">
        <f t="shared" si="12"/>
        <v>11.960156250000006</v>
      </c>
      <c r="G37" s="3">
        <f t="shared" si="4"/>
        <v>155.13316406250007</v>
      </c>
      <c r="I37" s="4">
        <f t="shared" si="7"/>
        <v>2.074074074074073</v>
      </c>
    </row>
    <row r="38" spans="1:9" ht="12.75">
      <c r="A38" s="5">
        <f t="shared" si="5"/>
        <v>2.800000000000001</v>
      </c>
      <c r="B38" s="6">
        <f t="shared" si="8"/>
        <v>24</v>
      </c>
      <c r="C38" s="7">
        <f t="shared" si="9"/>
        <v>19.906250000000007</v>
      </c>
      <c r="D38" s="7">
        <f t="shared" si="10"/>
        <v>70.43750000000003</v>
      </c>
      <c r="E38" s="7">
        <f t="shared" si="11"/>
        <v>47.49937500000002</v>
      </c>
      <c r="F38" s="4">
        <f t="shared" si="12"/>
        <v>12.862500000000006</v>
      </c>
      <c r="G38" s="3">
        <f t="shared" si="4"/>
        <v>165.70562500000005</v>
      </c>
      <c r="I38" s="4">
        <f t="shared" si="7"/>
        <v>1.9999999999999991</v>
      </c>
    </row>
    <row r="39" spans="1:9" ht="12.75">
      <c r="A39" s="5">
        <f t="shared" si="5"/>
        <v>2.9000000000000012</v>
      </c>
      <c r="B39" s="6">
        <f t="shared" si="8"/>
        <v>22</v>
      </c>
      <c r="C39" s="7">
        <f t="shared" si="9"/>
        <v>21.353515625000014</v>
      </c>
      <c r="D39" s="7">
        <f t="shared" si="10"/>
        <v>75.55859375000004</v>
      </c>
      <c r="E39" s="7">
        <f t="shared" si="11"/>
        <v>50.95277343750003</v>
      </c>
      <c r="F39" s="4">
        <f t="shared" si="12"/>
        <v>13.797656250000005</v>
      </c>
      <c r="G39" s="3">
        <f t="shared" si="4"/>
        <v>176.6625390625001</v>
      </c>
      <c r="I39" s="4">
        <f t="shared" si="7"/>
        <v>1.9310344827586197</v>
      </c>
    </row>
    <row r="40" spans="1:9" ht="12.75">
      <c r="A40" s="5">
        <f t="shared" si="5"/>
        <v>3.0000000000000013</v>
      </c>
      <c r="B40" s="6">
        <f t="shared" si="8"/>
        <v>20</v>
      </c>
      <c r="C40" s="7">
        <f t="shared" si="9"/>
        <v>22.85156250000001</v>
      </c>
      <c r="D40" s="7">
        <f t="shared" si="10"/>
        <v>80.85937500000004</v>
      </c>
      <c r="E40" s="7">
        <f t="shared" si="11"/>
        <v>54.52734375000003</v>
      </c>
      <c r="F40" s="4">
        <f t="shared" si="12"/>
        <v>14.765625000000009</v>
      </c>
      <c r="G40" s="3">
        <f t="shared" si="4"/>
        <v>188.00390625000009</v>
      </c>
      <c r="I40" s="4">
        <f t="shared" si="7"/>
        <v>1.8666666666666658</v>
      </c>
    </row>
    <row r="41" spans="1:9" ht="12.75">
      <c r="A41" s="5">
        <f t="shared" si="5"/>
        <v>3.1000000000000014</v>
      </c>
      <c r="B41" s="6">
        <f t="shared" si="8"/>
        <v>18</v>
      </c>
      <c r="C41" s="7">
        <f t="shared" si="9"/>
        <v>24.40039062500001</v>
      </c>
      <c r="D41" s="7">
        <f t="shared" si="10"/>
        <v>86.33984375000004</v>
      </c>
      <c r="E41" s="7">
        <f t="shared" si="11"/>
        <v>58.22308593750004</v>
      </c>
      <c r="F41" s="4">
        <f t="shared" si="12"/>
        <v>15.76640625000001</v>
      </c>
      <c r="G41" s="3">
        <f t="shared" si="4"/>
        <v>199.7297265625001</v>
      </c>
      <c r="I41" s="4">
        <f t="shared" si="7"/>
        <v>1.8064516129032249</v>
      </c>
    </row>
    <row r="42" spans="1:9" ht="12.75">
      <c r="A42" s="5">
        <f t="shared" si="5"/>
        <v>3.2000000000000015</v>
      </c>
      <c r="B42" s="6">
        <f t="shared" si="8"/>
        <v>16</v>
      </c>
      <c r="C42" s="7">
        <f t="shared" si="9"/>
        <v>26.000000000000018</v>
      </c>
      <c r="D42" s="7">
        <f t="shared" si="10"/>
        <v>92.00000000000004</v>
      </c>
      <c r="E42" s="7">
        <f t="shared" si="11"/>
        <v>62.04000000000003</v>
      </c>
      <c r="F42" s="4">
        <f t="shared" si="12"/>
        <v>16.800000000000008</v>
      </c>
      <c r="G42" s="3">
        <f t="shared" si="4"/>
        <v>211.8400000000001</v>
      </c>
      <c r="I42" s="4">
        <f t="shared" si="7"/>
        <v>1.7499999999999991</v>
      </c>
    </row>
    <row r="43" spans="1:9" ht="12.75">
      <c r="A43" s="5">
        <f t="shared" si="5"/>
        <v>3.3000000000000016</v>
      </c>
      <c r="B43" s="6">
        <f t="shared" si="8"/>
        <v>14</v>
      </c>
      <c r="C43" s="7">
        <f t="shared" si="9"/>
        <v>27.650390625000014</v>
      </c>
      <c r="D43" s="7">
        <f t="shared" si="10"/>
        <v>97.83984375000006</v>
      </c>
      <c r="E43" s="7">
        <f t="shared" si="11"/>
        <v>65.97808593750003</v>
      </c>
      <c r="F43" s="4">
        <f t="shared" si="12"/>
        <v>17.86640625000001</v>
      </c>
      <c r="G43" s="3">
        <f t="shared" si="4"/>
        <v>224.33472656250012</v>
      </c>
      <c r="I43" s="4">
        <f t="shared" si="7"/>
        <v>1.6969696969696961</v>
      </c>
    </row>
    <row r="44" spans="1:9" ht="12.75">
      <c r="A44" s="5">
        <f t="shared" si="5"/>
        <v>3.4000000000000017</v>
      </c>
      <c r="B44" s="6">
        <f t="shared" si="8"/>
        <v>12</v>
      </c>
      <c r="C44" s="7">
        <f t="shared" si="9"/>
        <v>29.35156250000002</v>
      </c>
      <c r="D44" s="7">
        <f t="shared" si="10"/>
        <v>103.85937500000007</v>
      </c>
      <c r="E44" s="7">
        <f t="shared" si="11"/>
        <v>70.03734375000005</v>
      </c>
      <c r="F44" s="4">
        <f t="shared" si="12"/>
        <v>18.965625000000017</v>
      </c>
      <c r="G44" s="3">
        <f t="shared" si="4"/>
        <v>237.21390625000015</v>
      </c>
      <c r="I44" s="4">
        <f t="shared" si="7"/>
        <v>1.6470588235294108</v>
      </c>
    </row>
    <row r="45" spans="1:9" ht="12.75">
      <c r="A45" s="5">
        <f t="shared" si="5"/>
        <v>3.5000000000000018</v>
      </c>
      <c r="B45" s="6">
        <f t="shared" si="8"/>
        <v>10</v>
      </c>
      <c r="C45" s="7">
        <f t="shared" si="9"/>
        <v>31.103515625000018</v>
      </c>
      <c r="D45" s="7">
        <f t="shared" si="10"/>
        <v>110.05859375000007</v>
      </c>
      <c r="E45" s="7">
        <f t="shared" si="11"/>
        <v>74.21777343750004</v>
      </c>
      <c r="F45" s="4">
        <f t="shared" si="12"/>
        <v>20.097656250000014</v>
      </c>
      <c r="G45" s="3">
        <f t="shared" si="4"/>
        <v>250.4775390625001</v>
      </c>
      <c r="I45" s="4">
        <f t="shared" si="7"/>
        <v>1.599999999999999</v>
      </c>
    </row>
    <row r="46" spans="1:9" ht="12.75">
      <c r="A46" s="5">
        <f t="shared" si="5"/>
        <v>3.600000000000002</v>
      </c>
      <c r="B46" s="6">
        <f t="shared" si="8"/>
        <v>8</v>
      </c>
      <c r="C46" s="7">
        <f t="shared" si="9"/>
        <v>32.90625000000002</v>
      </c>
      <c r="D46" s="7">
        <f t="shared" si="10"/>
        <v>116.43750000000007</v>
      </c>
      <c r="E46" s="7">
        <f t="shared" si="11"/>
        <v>78.51937500000005</v>
      </c>
      <c r="F46" s="4">
        <f t="shared" si="12"/>
        <v>21.26250000000001</v>
      </c>
      <c r="G46" s="3">
        <f t="shared" si="4"/>
        <v>264.1256250000001</v>
      </c>
      <c r="I46" s="4">
        <f t="shared" si="7"/>
        <v>1.5555555555555547</v>
      </c>
    </row>
    <row r="47" spans="1:9" ht="12.75">
      <c r="A47" s="5">
        <f t="shared" si="5"/>
        <v>3.700000000000002</v>
      </c>
      <c r="B47" s="6">
        <f t="shared" si="8"/>
        <v>6</v>
      </c>
      <c r="C47" s="7">
        <f t="shared" si="9"/>
        <v>34.75976562500002</v>
      </c>
      <c r="D47" s="7">
        <f t="shared" si="10"/>
        <v>122.9960937500001</v>
      </c>
      <c r="E47" s="7">
        <f t="shared" si="11"/>
        <v>82.94214843750005</v>
      </c>
      <c r="F47" s="4">
        <f t="shared" si="12"/>
        <v>22.46015625000002</v>
      </c>
      <c r="G47" s="3">
        <f t="shared" si="4"/>
        <v>278.1581640625002</v>
      </c>
      <c r="I47" s="4">
        <f t="shared" si="7"/>
        <v>1.5135135135135127</v>
      </c>
    </row>
    <row r="48" spans="1:9" ht="12.75">
      <c r="A48" s="5">
        <f t="shared" si="5"/>
        <v>3.800000000000002</v>
      </c>
      <c r="B48" s="6">
        <f t="shared" si="8"/>
        <v>4</v>
      </c>
      <c r="C48" s="7">
        <f t="shared" si="9"/>
        <v>36.66406250000002</v>
      </c>
      <c r="D48" s="7">
        <f t="shared" si="10"/>
        <v>129.73437500000009</v>
      </c>
      <c r="E48" s="7">
        <f t="shared" si="11"/>
        <v>87.48609375000007</v>
      </c>
      <c r="F48" s="4">
        <f t="shared" si="12"/>
        <v>23.69062500000002</v>
      </c>
      <c r="G48" s="3">
        <f t="shared" si="4"/>
        <v>292.5751562500002</v>
      </c>
      <c r="I48" s="4">
        <f t="shared" si="7"/>
        <v>1.4736842105263148</v>
      </c>
    </row>
    <row r="49" spans="1:9" ht="12.75">
      <c r="A49" s="13">
        <f t="shared" si="5"/>
        <v>3.900000000000002</v>
      </c>
      <c r="B49" s="14">
        <f t="shared" si="8"/>
        <v>2</v>
      </c>
      <c r="C49" s="15">
        <f t="shared" si="9"/>
        <v>38.61914062500003</v>
      </c>
      <c r="D49" s="15">
        <f t="shared" si="10"/>
        <v>136.65234375000009</v>
      </c>
      <c r="E49" s="15">
        <f t="shared" si="11"/>
        <v>92.15121093750007</v>
      </c>
      <c r="F49" s="4">
        <f t="shared" si="12"/>
        <v>24.95390625000002</v>
      </c>
      <c r="G49" s="3">
        <f t="shared" si="4"/>
        <v>307.37660156250024</v>
      </c>
      <c r="I49" s="4">
        <f t="shared" si="7"/>
        <v>1.435897435897435</v>
      </c>
    </row>
    <row r="50" spans="1:9" ht="12.75">
      <c r="A50" s="5">
        <f t="shared" si="5"/>
        <v>4.000000000000002</v>
      </c>
      <c r="B50" s="6">
        <f t="shared" si="8"/>
        <v>0</v>
      </c>
      <c r="C50" s="7">
        <f t="shared" si="9"/>
        <v>40.62500000000002</v>
      </c>
      <c r="D50" s="7">
        <f t="shared" si="10"/>
        <v>143.75000000000009</v>
      </c>
      <c r="E50" s="7">
        <f t="shared" si="11"/>
        <v>96.93750000000004</v>
      </c>
      <c r="F50" s="4">
        <f t="shared" si="12"/>
        <v>26.250000000000018</v>
      </c>
      <c r="G50" s="3">
        <f t="shared" si="4"/>
        <v>322.56250000000017</v>
      </c>
      <c r="I50" s="4">
        <f t="shared" si="7"/>
        <v>1.3999999999999992</v>
      </c>
    </row>
    <row r="51" spans="2:6" ht="12.75">
      <c r="B51" s="3"/>
      <c r="C51" s="4"/>
      <c r="D51" s="4"/>
      <c r="E51" s="4"/>
      <c r="F51" s="4"/>
    </row>
    <row r="52" spans="2:6" ht="12.75">
      <c r="B52" s="3"/>
      <c r="C52" s="4"/>
      <c r="D52" s="4"/>
      <c r="E52" s="4"/>
      <c r="F52" s="4"/>
    </row>
    <row r="53" spans="2:6" ht="12.75">
      <c r="B53" s="3"/>
      <c r="C53" s="4"/>
      <c r="D53" s="4"/>
      <c r="E53" s="4"/>
      <c r="F53" s="4"/>
    </row>
    <row r="54" spans="2:6" ht="12.75">
      <c r="B54" s="3"/>
      <c r="C54" s="4"/>
      <c r="D54" s="4"/>
      <c r="E54" s="4"/>
      <c r="F54" s="4"/>
    </row>
    <row r="55" spans="2:6" ht="12.75">
      <c r="B55" s="3"/>
      <c r="C55" s="4"/>
      <c r="D55" s="4"/>
      <c r="E55" s="4"/>
      <c r="F55" s="4"/>
    </row>
    <row r="56" spans="2:6" ht="12.75">
      <c r="B56" s="3"/>
      <c r="C56" s="4"/>
      <c r="D56" s="4"/>
      <c r="E56" s="4"/>
      <c r="F56" s="4"/>
    </row>
    <row r="57" spans="2:6" ht="12.75">
      <c r="B57" s="3"/>
      <c r="C57" s="4"/>
      <c r="D57" s="4"/>
      <c r="E57" s="4"/>
      <c r="F57" s="4"/>
    </row>
    <row r="58" spans="2:6" ht="12.75">
      <c r="B58" s="3"/>
      <c r="C58" s="4"/>
      <c r="D58" s="4"/>
      <c r="E58" s="4"/>
      <c r="F58" s="4"/>
    </row>
    <row r="59" spans="2:6" ht="12.75">
      <c r="B59" s="3"/>
      <c r="C59" s="4"/>
      <c r="D59" s="4"/>
      <c r="E59" s="4"/>
      <c r="F59" s="4"/>
    </row>
    <row r="64" spans="2:5" ht="12.75">
      <c r="B64" s="3"/>
      <c r="C64" s="4"/>
      <c r="D64" s="4"/>
      <c r="E64" s="4"/>
    </row>
    <row r="65" spans="2:5" ht="12.75">
      <c r="B65" s="3"/>
      <c r="C65" s="4"/>
      <c r="D65" s="4"/>
      <c r="E65" s="4"/>
    </row>
    <row r="66" spans="2:5" ht="12.75">
      <c r="B66" s="3"/>
      <c r="C66" s="4"/>
      <c r="D66" s="4"/>
      <c r="E66" s="4"/>
    </row>
    <row r="67" spans="2:5" ht="12.75">
      <c r="B67" s="3"/>
      <c r="C67" s="4"/>
      <c r="D67" s="4"/>
      <c r="E67" s="4"/>
    </row>
    <row r="68" spans="2:5" ht="12.75">
      <c r="B68" s="3"/>
      <c r="C68" s="4"/>
      <c r="D68" s="4"/>
      <c r="E68" s="4"/>
    </row>
    <row r="69" spans="2:5" ht="12.75">
      <c r="B69" s="3"/>
      <c r="C69" s="4"/>
      <c r="D69" s="4"/>
      <c r="E69" s="4"/>
    </row>
    <row r="70" spans="2:5" ht="12.75">
      <c r="B70" s="3"/>
      <c r="C70" s="4"/>
      <c r="D70" s="4"/>
      <c r="E70" s="4"/>
    </row>
    <row r="71" spans="2:5" ht="12.75">
      <c r="B71" s="3"/>
      <c r="C71" s="4"/>
      <c r="D71" s="4"/>
      <c r="E71" s="4"/>
    </row>
    <row r="72" spans="1:5" ht="12.75">
      <c r="A72" s="16"/>
      <c r="B72" s="17"/>
      <c r="C72" s="18"/>
      <c r="D72" s="4"/>
      <c r="E72" s="4"/>
    </row>
    <row r="73" spans="2:5" ht="12.75">
      <c r="B73" s="3"/>
      <c r="C73" s="4"/>
      <c r="D73" s="4"/>
      <c r="E73" s="4"/>
    </row>
    <row r="74" spans="2:5" ht="12.75">
      <c r="B74" s="3"/>
      <c r="C74" s="4"/>
      <c r="D74" s="4"/>
      <c r="E74" s="4"/>
    </row>
    <row r="75" spans="2:5" ht="12.75">
      <c r="B75" s="3"/>
      <c r="C75" s="4"/>
      <c r="D75" s="4"/>
      <c r="E75" s="4"/>
    </row>
    <row r="76" spans="2:5" ht="12.75">
      <c r="B76" s="3"/>
      <c r="C76" s="4"/>
      <c r="D76" s="4"/>
      <c r="E76" s="4"/>
    </row>
    <row r="77" spans="2:5" ht="12.75">
      <c r="B77" s="3"/>
      <c r="C77" s="4"/>
      <c r="D77" s="4"/>
      <c r="E77" s="4"/>
    </row>
    <row r="78" spans="2:5" ht="12.75">
      <c r="B78" s="3"/>
      <c r="C78" s="4"/>
      <c r="D78" s="4"/>
      <c r="E78" s="4"/>
    </row>
    <row r="79" spans="2:5" ht="12.75">
      <c r="B79" s="3"/>
      <c r="C79" s="4"/>
      <c r="D79" s="4"/>
      <c r="E79" s="4"/>
    </row>
    <row r="80" spans="2:5" ht="12.75">
      <c r="B80" s="3"/>
      <c r="C80" s="4"/>
      <c r="E80" s="4"/>
    </row>
    <row r="81" spans="2:5" ht="12.75">
      <c r="B81" s="3"/>
      <c r="C81" s="4"/>
      <c r="D81" s="4"/>
      <c r="E81" s="4"/>
    </row>
    <row r="82" spans="2:5" ht="12.75">
      <c r="B82" s="3"/>
      <c r="C82" s="4"/>
      <c r="D82" s="4"/>
      <c r="E82" s="4"/>
    </row>
    <row r="83" spans="2:5" ht="12.75">
      <c r="B83" s="3"/>
      <c r="C83" s="4"/>
      <c r="D83" s="4"/>
      <c r="E83" s="4"/>
    </row>
    <row r="84" spans="2:5" ht="12.75">
      <c r="B84" s="3"/>
      <c r="C84" s="4"/>
      <c r="D84" s="4"/>
      <c r="E84" s="4"/>
    </row>
    <row r="85" spans="2:5" ht="12.75">
      <c r="B85" s="3"/>
      <c r="C85" s="4"/>
      <c r="D85" s="4"/>
      <c r="E85" s="4"/>
    </row>
    <row r="86" spans="2:5" ht="12.75">
      <c r="B86" s="3"/>
      <c r="C86" s="4"/>
      <c r="D86" s="4"/>
      <c r="E86" s="4"/>
    </row>
    <row r="87" spans="2:5" ht="12.75">
      <c r="B87" s="3"/>
      <c r="C87" s="4"/>
      <c r="D87" s="4"/>
      <c r="E87" s="4"/>
    </row>
    <row r="88" spans="2:5" ht="12.75">
      <c r="B88" s="3"/>
      <c r="C88" s="4"/>
      <c r="D88" s="4"/>
      <c r="E88" s="4"/>
    </row>
    <row r="89" spans="2:5" ht="12.75">
      <c r="B89" s="3"/>
      <c r="C89" s="4"/>
      <c r="D89" s="4"/>
      <c r="E89" s="4"/>
    </row>
    <row r="90" spans="2:5" ht="12.75">
      <c r="B90" s="3"/>
      <c r="C90" s="4"/>
      <c r="D90" s="4"/>
      <c r="E90" s="4"/>
    </row>
    <row r="91" spans="2:5" ht="12.75">
      <c r="B91" s="3"/>
      <c r="C91" s="4"/>
      <c r="D91" s="4"/>
      <c r="E91" s="4"/>
    </row>
    <row r="92" spans="2:5" ht="12.75">
      <c r="B92" s="3"/>
      <c r="C92" s="4"/>
      <c r="D92" s="4"/>
      <c r="E92" s="4"/>
    </row>
    <row r="93" spans="2:5" ht="12.75">
      <c r="B93" s="3"/>
      <c r="C93" s="4"/>
      <c r="D93" s="4"/>
      <c r="E93" s="4"/>
    </row>
    <row r="94" spans="2:5" ht="12.75">
      <c r="B94" s="3"/>
      <c r="C94" s="4"/>
      <c r="D94" s="4"/>
      <c r="E94" s="4"/>
    </row>
    <row r="95" spans="2:5" ht="12.75">
      <c r="B95" s="3"/>
      <c r="C95" s="4"/>
      <c r="D95" s="4"/>
      <c r="E95" s="4"/>
    </row>
    <row r="96" spans="2:5" ht="12.75">
      <c r="B96" s="3"/>
      <c r="C96" s="4"/>
      <c r="D96" s="4"/>
      <c r="E96" s="4"/>
    </row>
    <row r="97" spans="2:5" ht="12.75">
      <c r="B97" s="3"/>
      <c r="C97" s="4"/>
      <c r="D97" s="4"/>
      <c r="E97" s="4"/>
    </row>
    <row r="98" spans="1:5" ht="12.75">
      <c r="A98" s="19"/>
      <c r="B98" s="20"/>
      <c r="C98" s="21"/>
      <c r="D98" s="21"/>
      <c r="E98" s="21"/>
    </row>
    <row r="99" spans="2:5" ht="12.75">
      <c r="B99" s="3"/>
      <c r="C99" s="4"/>
      <c r="D99" s="4"/>
      <c r="E99" s="4"/>
    </row>
    <row r="100" spans="2:5" ht="12.75">
      <c r="B100" s="3"/>
      <c r="C100" s="4"/>
      <c r="D100" s="4"/>
      <c r="E100" s="4"/>
    </row>
    <row r="101" spans="2:5" ht="12.75">
      <c r="B101" s="3"/>
      <c r="C101" s="4"/>
      <c r="D101" s="4"/>
      <c r="E101" s="4"/>
    </row>
    <row r="102" spans="2:5" ht="12.75">
      <c r="B102" s="3"/>
      <c r="C102" s="4"/>
      <c r="D102" s="4"/>
      <c r="E102" s="4"/>
    </row>
    <row r="103" spans="2:5" ht="12.75">
      <c r="B103" s="3"/>
      <c r="C103" s="4"/>
      <c r="D103" s="4"/>
      <c r="E103" s="4"/>
    </row>
    <row r="104" spans="2:5" ht="12.75">
      <c r="B104" s="3"/>
      <c r="C104" s="4"/>
      <c r="D104" s="4"/>
      <c r="E104" s="4"/>
    </row>
    <row r="105" spans="2:5" ht="12.75">
      <c r="B105" s="3"/>
      <c r="C105" s="4"/>
      <c r="D105" s="4"/>
      <c r="E105" s="4"/>
    </row>
    <row r="106" spans="2:5" ht="12.75">
      <c r="B106" s="3"/>
      <c r="C106" s="4"/>
      <c r="D106" s="4"/>
      <c r="E106" s="4"/>
    </row>
    <row r="107" spans="2:5" ht="12.75">
      <c r="B107" s="3"/>
      <c r="C107" s="4"/>
      <c r="D107" s="4"/>
      <c r="E107" s="4"/>
    </row>
    <row r="108" spans="2:5" ht="12.75">
      <c r="B108" s="3"/>
      <c r="C108" s="4"/>
      <c r="D108" s="4"/>
      <c r="E108" s="4"/>
    </row>
    <row r="109" spans="2:5" ht="12.75">
      <c r="B109" s="3"/>
      <c r="C109" s="4"/>
      <c r="D109" s="4"/>
      <c r="E109" s="4"/>
    </row>
    <row r="110" spans="2:5" ht="12.75">
      <c r="B110" s="3"/>
      <c r="C110" s="4"/>
      <c r="D110" s="4"/>
      <c r="E110" s="4"/>
    </row>
    <row r="111" spans="2:5" ht="12.75">
      <c r="B111" s="3"/>
      <c r="C111" s="4"/>
      <c r="D111" s="4"/>
      <c r="E111" s="4"/>
    </row>
    <row r="112" spans="2:5" ht="12.75">
      <c r="B112" s="3"/>
      <c r="C112" s="4"/>
      <c r="D112" s="4"/>
      <c r="E112" s="4"/>
    </row>
    <row r="113" spans="2:5" ht="12.75">
      <c r="B113" s="3"/>
      <c r="C113" s="4"/>
      <c r="D113" s="4"/>
      <c r="E113" s="4"/>
    </row>
    <row r="114" spans="2:5" ht="12.75">
      <c r="B114" s="3"/>
      <c r="C114" s="4"/>
      <c r="D114" s="4"/>
      <c r="E114" s="4"/>
    </row>
    <row r="115" spans="2:5" ht="12.75">
      <c r="B115" s="3"/>
      <c r="C115" s="4"/>
      <c r="D115" s="4"/>
      <c r="E115" s="4"/>
    </row>
    <row r="116" spans="2:5" ht="12.75">
      <c r="B116" s="3"/>
      <c r="C116" s="4"/>
      <c r="D116" s="4"/>
      <c r="E116" s="4"/>
    </row>
    <row r="117" spans="2:5" ht="12.75">
      <c r="B117" s="3"/>
      <c r="C117" s="4"/>
      <c r="D117" s="4"/>
      <c r="E117" s="4"/>
    </row>
    <row r="118" spans="2:5" ht="12.75">
      <c r="B118" s="3"/>
      <c r="C118" s="4"/>
      <c r="D118" s="4"/>
      <c r="E118" s="4"/>
    </row>
    <row r="119" spans="2:5" ht="12.75">
      <c r="B119" s="3"/>
      <c r="C119" s="4"/>
      <c r="D119" s="4"/>
      <c r="E119" s="4"/>
    </row>
    <row r="120" spans="2:5" ht="12.75">
      <c r="B120" s="3"/>
      <c r="C120" s="4"/>
      <c r="D120" s="4"/>
      <c r="E120" s="4"/>
    </row>
    <row r="121" spans="2:5" ht="12.75">
      <c r="B121" s="3"/>
      <c r="C121" s="4"/>
      <c r="D121" s="4"/>
      <c r="E121" s="4"/>
    </row>
    <row r="122" spans="2:5" ht="12.75">
      <c r="B122" s="3"/>
      <c r="C122" s="4"/>
      <c r="D122" s="4"/>
      <c r="E122" s="4"/>
    </row>
    <row r="123" spans="2:5" ht="12.75">
      <c r="B123" s="3"/>
      <c r="C123" s="4"/>
      <c r="D123" s="4"/>
      <c r="E123" s="4"/>
    </row>
    <row r="124" spans="2:5" ht="12.75">
      <c r="B124" s="3"/>
      <c r="C124" s="4"/>
      <c r="D124" s="4"/>
      <c r="E124" s="4"/>
    </row>
    <row r="125" spans="2:5" ht="12.75">
      <c r="B125" s="3"/>
      <c r="C125" s="4"/>
      <c r="D125" s="4"/>
      <c r="E125" s="4"/>
    </row>
    <row r="126" spans="2:5" ht="12.75">
      <c r="B126" s="3"/>
      <c r="C126" s="4"/>
      <c r="D126" s="4"/>
      <c r="E126" s="4"/>
    </row>
    <row r="127" spans="2:5" ht="12.75">
      <c r="B127" s="3"/>
      <c r="C127" s="4"/>
      <c r="D127" s="4"/>
      <c r="E127" s="4"/>
    </row>
    <row r="128" spans="2:5" ht="12.75">
      <c r="B128" s="3"/>
      <c r="C128" s="4"/>
      <c r="D128" s="4"/>
      <c r="E128" s="4"/>
    </row>
    <row r="129" spans="2:5" ht="12.75">
      <c r="B129" s="3"/>
      <c r="C129" s="4"/>
      <c r="D129" s="4"/>
      <c r="E129" s="4"/>
    </row>
    <row r="130" spans="2:5" ht="12.75">
      <c r="B130" s="3"/>
      <c r="C130" s="4"/>
      <c r="D130" s="4"/>
      <c r="E130" s="4"/>
    </row>
    <row r="131" spans="2:5" ht="12.75">
      <c r="B131" s="3"/>
      <c r="C131" s="4"/>
      <c r="D131" s="4"/>
      <c r="E131" s="4"/>
    </row>
    <row r="132" spans="2:5" ht="12.75">
      <c r="B132" s="3"/>
      <c r="C132" s="4"/>
      <c r="D132" s="4"/>
      <c r="E132" s="4"/>
    </row>
    <row r="133" spans="2:5" ht="12.75">
      <c r="B133" s="3"/>
      <c r="C133" s="4"/>
      <c r="D133" s="4"/>
      <c r="E133" s="4"/>
    </row>
    <row r="134" spans="2:5" ht="12.75">
      <c r="B134" s="3"/>
      <c r="C134" s="4"/>
      <c r="D134" s="4"/>
      <c r="E134" s="4"/>
    </row>
    <row r="135" spans="2:5" ht="12.75">
      <c r="B135" s="3"/>
      <c r="C135" s="4"/>
      <c r="D135" s="4"/>
      <c r="E135" s="4"/>
    </row>
    <row r="136" spans="2:5" ht="12.75">
      <c r="B136" s="3"/>
      <c r="C136" s="4"/>
      <c r="D136" s="4"/>
      <c r="E136" s="4"/>
    </row>
    <row r="137" spans="2:5" ht="12.75">
      <c r="B137" s="3"/>
      <c r="C137" s="4"/>
      <c r="D137" s="4"/>
      <c r="E137" s="4"/>
    </row>
    <row r="138" spans="2:5" ht="12.75">
      <c r="B138" s="3"/>
      <c r="C138" s="4"/>
      <c r="D138" s="4"/>
      <c r="E138" s="4"/>
    </row>
    <row r="139" spans="2:5" ht="12.75">
      <c r="B139" s="3"/>
      <c r="C139" s="4"/>
      <c r="D139" s="4"/>
      <c r="E139" s="4"/>
    </row>
    <row r="140" spans="2:5" ht="12.75">
      <c r="B140" s="3"/>
      <c r="C140" s="4"/>
      <c r="D140" s="4"/>
      <c r="E140" s="4"/>
    </row>
    <row r="141" spans="2:5" ht="12.75">
      <c r="B141" s="3"/>
      <c r="C141" s="4"/>
      <c r="D141" s="4"/>
      <c r="E141" s="4"/>
    </row>
    <row r="142" spans="2:5" ht="12.75">
      <c r="B142" s="3"/>
      <c r="C142" s="4"/>
      <c r="D142" s="4"/>
      <c r="E142" s="4"/>
    </row>
    <row r="143" spans="2:5" ht="12.75">
      <c r="B143" s="3"/>
      <c r="C143" s="4"/>
      <c r="D143" s="4"/>
      <c r="E143" s="4"/>
    </row>
    <row r="144" spans="2:5" ht="12.75">
      <c r="B144" s="3"/>
      <c r="C144" s="4"/>
      <c r="D144" s="4"/>
      <c r="E144" s="4"/>
    </row>
    <row r="145" ht="12.75">
      <c r="B145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E21">
      <selection activeCell="P37" sqref="P37"/>
    </sheetView>
  </sheetViews>
  <sheetFormatPr defaultColWidth="11.421875" defaultRowHeight="12.75"/>
  <cols>
    <col min="1" max="1" width="14.8515625" style="0" customWidth="1"/>
    <col min="2" max="2" width="15.7109375" style="0" customWidth="1"/>
    <col min="3" max="4" width="19.421875" style="0" customWidth="1"/>
    <col min="5" max="5" width="14.28125" style="0" customWidth="1"/>
    <col min="6" max="8" width="11.57421875" style="0" customWidth="1"/>
    <col min="9" max="9" width="15.57421875" style="0" customWidth="1"/>
    <col min="10" max="10" width="14.7109375" style="0" customWidth="1"/>
    <col min="11" max="16384" width="11.57421875" style="0" customWidth="1"/>
  </cols>
  <sheetData>
    <row r="1" spans="1:6" ht="12.75">
      <c r="A1" t="s">
        <v>0</v>
      </c>
      <c r="C1" s="1" t="s">
        <v>1</v>
      </c>
      <c r="F1" t="s">
        <v>2</v>
      </c>
    </row>
    <row r="2" spans="3:11" ht="12.75">
      <c r="C2" s="1" t="s">
        <v>7</v>
      </c>
      <c r="F2" t="s">
        <v>3</v>
      </c>
      <c r="H2" t="s">
        <v>4</v>
      </c>
      <c r="K2" t="s">
        <v>5</v>
      </c>
    </row>
    <row r="3" spans="3:8" ht="12.75">
      <c r="C3" t="s">
        <v>10</v>
      </c>
      <c r="F3" t="s">
        <v>6</v>
      </c>
      <c r="H3" s="22">
        <v>1.5</v>
      </c>
    </row>
    <row r="5" spans="1:11" ht="12.75">
      <c r="A5" t="s">
        <v>24</v>
      </c>
      <c r="C5" t="s">
        <v>25</v>
      </c>
      <c r="D5" t="s">
        <v>26</v>
      </c>
      <c r="F5" t="s">
        <v>8</v>
      </c>
      <c r="J5" t="s">
        <v>9</v>
      </c>
      <c r="K5" s="22">
        <v>7</v>
      </c>
    </row>
    <row r="6" spans="1:11" ht="12.75">
      <c r="A6" t="s">
        <v>27</v>
      </c>
      <c r="C6" s="22">
        <v>2.15</v>
      </c>
      <c r="D6" s="22">
        <v>1.4</v>
      </c>
      <c r="F6" t="s">
        <v>11</v>
      </c>
      <c r="J6" t="s">
        <v>12</v>
      </c>
      <c r="K6" s="22">
        <v>5</v>
      </c>
    </row>
    <row r="7" spans="6:11" ht="12.75">
      <c r="F7" t="s">
        <v>14</v>
      </c>
      <c r="J7" t="s">
        <v>15</v>
      </c>
      <c r="K7" s="2">
        <f>K5-(K5/K6)</f>
        <v>5.6</v>
      </c>
    </row>
    <row r="9" spans="1:9" ht="12.7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  <c r="I9" t="s">
        <v>23</v>
      </c>
    </row>
    <row r="10" spans="1:7" ht="12.75">
      <c r="A10">
        <v>0</v>
      </c>
      <c r="B10" s="3">
        <v>86</v>
      </c>
      <c r="C10" s="4">
        <f aca="true" t="shared" si="0" ref="C10:C25">C$26*$A10/$A$26*$A10/$A$26</f>
        <v>0</v>
      </c>
      <c r="D10" s="4">
        <f aca="true" t="shared" si="1" ref="D10:D25">D$26*$A10/$A$26*$A10/$A$26</f>
        <v>0</v>
      </c>
      <c r="E10" s="4">
        <f aca="true" t="shared" si="2" ref="E10:E25">E$26*$A10/$A$26*$A10/$A$26</f>
        <v>0</v>
      </c>
      <c r="F10" s="4">
        <f aca="true" t="shared" si="3" ref="F10:F25">F$26*$A10/$A$26*$A10/$A$26</f>
        <v>0</v>
      </c>
      <c r="G10" s="3">
        <f aca="true" t="shared" si="4" ref="G10:G50">C10+D10+E10+F10+$H$3*10</f>
        <v>15</v>
      </c>
    </row>
    <row r="11" spans="1:9" ht="12.75">
      <c r="A11" s="2">
        <f aca="true" t="shared" si="5" ref="A11:A50">A10+0.1</f>
        <v>0.1</v>
      </c>
      <c r="B11" s="3">
        <f aca="true" t="shared" si="6" ref="B11:B50">IF(A11&lt;$D$6,B10,B10-$C$6)</f>
        <v>86</v>
      </c>
      <c r="C11" s="4">
        <f t="shared" si="0"/>
        <v>0.025390624999999993</v>
      </c>
      <c r="D11" s="4">
        <f t="shared" si="1"/>
        <v>0.08984374999999997</v>
      </c>
      <c r="E11" s="4">
        <f t="shared" si="2"/>
        <v>0.060585937499999985</v>
      </c>
      <c r="F11" s="4">
        <f t="shared" si="3"/>
        <v>0.016406249999999994</v>
      </c>
      <c r="G11" s="3">
        <f t="shared" si="4"/>
        <v>15.1922265625</v>
      </c>
      <c r="I11" s="2">
        <f aca="true" t="shared" si="7" ref="I11:I50">$K$7/A11</f>
        <v>55.99999999999999</v>
      </c>
    </row>
    <row r="12" spans="1:9" ht="12.75">
      <c r="A12" s="2">
        <f t="shared" si="5"/>
        <v>0.2</v>
      </c>
      <c r="B12" s="3">
        <f t="shared" si="6"/>
        <v>86</v>
      </c>
      <c r="C12" s="4">
        <f t="shared" si="0"/>
        <v>0.10156249999999997</v>
      </c>
      <c r="D12" s="4">
        <f t="shared" si="1"/>
        <v>0.3593749999999999</v>
      </c>
      <c r="E12" s="4">
        <f t="shared" si="2"/>
        <v>0.24234374999999994</v>
      </c>
      <c r="F12" s="4">
        <f t="shared" si="3"/>
        <v>0.06562499999999998</v>
      </c>
      <c r="G12" s="3">
        <f t="shared" si="4"/>
        <v>15.76890625</v>
      </c>
      <c r="I12" s="4">
        <f t="shared" si="7"/>
        <v>27.999999999999996</v>
      </c>
    </row>
    <row r="13" spans="1:9" ht="12.75">
      <c r="A13" s="2">
        <f t="shared" si="5"/>
        <v>0.30000000000000004</v>
      </c>
      <c r="B13" s="3">
        <f t="shared" si="6"/>
        <v>86</v>
      </c>
      <c r="C13" s="4">
        <f t="shared" si="0"/>
        <v>0.22851562499999994</v>
      </c>
      <c r="D13" s="4">
        <f t="shared" si="1"/>
        <v>0.80859375</v>
      </c>
      <c r="E13" s="4">
        <f t="shared" si="2"/>
        <v>0.5452734374999999</v>
      </c>
      <c r="F13" s="4">
        <f t="shared" si="3"/>
        <v>0.14765625</v>
      </c>
      <c r="G13" s="3">
        <f t="shared" si="4"/>
        <v>16.7300390625</v>
      </c>
      <c r="I13" s="4">
        <f t="shared" si="7"/>
        <v>18.666666666666664</v>
      </c>
    </row>
    <row r="14" spans="1:9" ht="12.75">
      <c r="A14" s="2">
        <f t="shared" si="5"/>
        <v>0.4</v>
      </c>
      <c r="B14" s="3">
        <f t="shared" si="6"/>
        <v>86</v>
      </c>
      <c r="C14" s="4">
        <f t="shared" si="0"/>
        <v>0.4062499999999999</v>
      </c>
      <c r="D14" s="4">
        <f t="shared" si="1"/>
        <v>1.4374999999999996</v>
      </c>
      <c r="E14" s="4">
        <f t="shared" si="2"/>
        <v>0.9693749999999998</v>
      </c>
      <c r="F14" s="4">
        <f t="shared" si="3"/>
        <v>0.2624999999999999</v>
      </c>
      <c r="G14" s="3">
        <f t="shared" si="4"/>
        <v>18.075625</v>
      </c>
      <c r="I14" s="4">
        <f t="shared" si="7"/>
        <v>13.999999999999998</v>
      </c>
    </row>
    <row r="15" spans="1:9" ht="12.75">
      <c r="A15" s="2">
        <f t="shared" si="5"/>
        <v>0.5</v>
      </c>
      <c r="B15" s="3">
        <f t="shared" si="6"/>
        <v>86</v>
      </c>
      <c r="C15" s="4">
        <f t="shared" si="0"/>
        <v>0.6347656249999998</v>
      </c>
      <c r="D15" s="4">
        <f t="shared" si="1"/>
        <v>2.246093749999999</v>
      </c>
      <c r="E15" s="4">
        <f t="shared" si="2"/>
        <v>1.5146484374999993</v>
      </c>
      <c r="F15" s="4">
        <f t="shared" si="3"/>
        <v>0.41015624999999983</v>
      </c>
      <c r="G15" s="3">
        <f t="shared" si="4"/>
        <v>19.8056640625</v>
      </c>
      <c r="I15" s="4">
        <f t="shared" si="7"/>
        <v>11.2</v>
      </c>
    </row>
    <row r="16" spans="1:9" ht="12.75">
      <c r="A16" s="2">
        <f t="shared" si="5"/>
        <v>0.6</v>
      </c>
      <c r="B16" s="3">
        <f t="shared" si="6"/>
        <v>86</v>
      </c>
      <c r="C16" s="4">
        <f t="shared" si="0"/>
        <v>0.9140624999999997</v>
      </c>
      <c r="D16" s="4">
        <f t="shared" si="1"/>
        <v>3.2343749999999987</v>
      </c>
      <c r="E16" s="4">
        <f t="shared" si="2"/>
        <v>2.181093749999999</v>
      </c>
      <c r="F16" s="4">
        <f t="shared" si="3"/>
        <v>0.5906249999999997</v>
      </c>
      <c r="G16" s="3">
        <f t="shared" si="4"/>
        <v>21.920156249999998</v>
      </c>
      <c r="I16" s="4">
        <f t="shared" si="7"/>
        <v>9.333333333333334</v>
      </c>
    </row>
    <row r="17" spans="1:9" ht="12.75">
      <c r="A17" s="5">
        <f t="shared" si="5"/>
        <v>0.7</v>
      </c>
      <c r="B17" s="6">
        <f t="shared" si="6"/>
        <v>86</v>
      </c>
      <c r="C17" s="7">
        <f t="shared" si="0"/>
        <v>1.2441406249999996</v>
      </c>
      <c r="D17" s="7">
        <f t="shared" si="1"/>
        <v>4.402343749999997</v>
      </c>
      <c r="E17" s="7">
        <f t="shared" si="2"/>
        <v>2.9687109374999987</v>
      </c>
      <c r="F17" s="7">
        <f t="shared" si="3"/>
        <v>0.8039062499999996</v>
      </c>
      <c r="G17" s="3">
        <f t="shared" si="4"/>
        <v>24.419101562499996</v>
      </c>
      <c r="I17" s="4">
        <f t="shared" si="7"/>
        <v>8</v>
      </c>
    </row>
    <row r="18" spans="1:9" ht="12.75">
      <c r="A18" s="5">
        <f t="shared" si="5"/>
        <v>0.7999999999999999</v>
      </c>
      <c r="B18" s="6">
        <f t="shared" si="6"/>
        <v>86</v>
      </c>
      <c r="C18" s="7">
        <f t="shared" si="0"/>
        <v>1.6249999999999991</v>
      </c>
      <c r="D18" s="7">
        <f t="shared" si="1"/>
        <v>5.7499999999999964</v>
      </c>
      <c r="E18" s="7">
        <f t="shared" si="2"/>
        <v>3.877499999999998</v>
      </c>
      <c r="F18" s="7">
        <f t="shared" si="3"/>
        <v>1.0499999999999994</v>
      </c>
      <c r="G18" s="3">
        <f t="shared" si="4"/>
        <v>27.302499999999995</v>
      </c>
      <c r="I18" s="4">
        <f t="shared" si="7"/>
        <v>7</v>
      </c>
    </row>
    <row r="19" spans="1:9" ht="12.75">
      <c r="A19" s="5">
        <f t="shared" si="5"/>
        <v>0.8999999999999999</v>
      </c>
      <c r="B19" s="6">
        <f t="shared" si="6"/>
        <v>86</v>
      </c>
      <c r="C19" s="7">
        <f t="shared" si="0"/>
        <v>2.056640624999999</v>
      </c>
      <c r="D19" s="7">
        <f t="shared" si="1"/>
        <v>7.277343749999996</v>
      </c>
      <c r="E19" s="7">
        <f t="shared" si="2"/>
        <v>4.907460937499997</v>
      </c>
      <c r="F19" s="7">
        <f t="shared" si="3"/>
        <v>1.3289062499999993</v>
      </c>
      <c r="G19" s="3">
        <f t="shared" si="4"/>
        <v>30.57035156249999</v>
      </c>
      <c r="I19" s="4">
        <f t="shared" si="7"/>
        <v>6.222222222222222</v>
      </c>
    </row>
    <row r="20" spans="1:9" ht="12.75">
      <c r="A20" s="5">
        <f t="shared" si="5"/>
        <v>0.9999999999999999</v>
      </c>
      <c r="B20" s="6">
        <f t="shared" si="6"/>
        <v>86</v>
      </c>
      <c r="C20" s="7">
        <f t="shared" si="0"/>
        <v>2.539062499999998</v>
      </c>
      <c r="D20" s="7">
        <f t="shared" si="1"/>
        <v>8.984374999999995</v>
      </c>
      <c r="E20" s="7">
        <f t="shared" si="2"/>
        <v>6.058593749999996</v>
      </c>
      <c r="F20" s="7">
        <f t="shared" si="3"/>
        <v>1.640624999999999</v>
      </c>
      <c r="G20" s="3">
        <f t="shared" si="4"/>
        <v>34.222656249999986</v>
      </c>
      <c r="I20" s="4">
        <f t="shared" si="7"/>
        <v>5.6000000000000005</v>
      </c>
    </row>
    <row r="21" spans="1:9" ht="12.75">
      <c r="A21" s="5">
        <f t="shared" si="5"/>
        <v>1.0999999999999999</v>
      </c>
      <c r="B21" s="6">
        <f t="shared" si="6"/>
        <v>86</v>
      </c>
      <c r="C21" s="7">
        <f t="shared" si="0"/>
        <v>3.0722656249999987</v>
      </c>
      <c r="D21" s="7">
        <f t="shared" si="1"/>
        <v>10.871093749999995</v>
      </c>
      <c r="E21" s="7">
        <f t="shared" si="2"/>
        <v>7.330898437499995</v>
      </c>
      <c r="F21" s="7">
        <f t="shared" si="3"/>
        <v>1.9851562499999986</v>
      </c>
      <c r="G21" s="23">
        <f t="shared" si="4"/>
        <v>38.259414062499985</v>
      </c>
      <c r="I21" s="4">
        <f t="shared" si="7"/>
        <v>5.090909090909091</v>
      </c>
    </row>
    <row r="22" spans="1:9" ht="12.75">
      <c r="A22" s="5">
        <f t="shared" si="5"/>
        <v>1.2</v>
      </c>
      <c r="B22" s="6">
        <f t="shared" si="6"/>
        <v>86</v>
      </c>
      <c r="C22" s="7">
        <f t="shared" si="0"/>
        <v>3.6562499999999987</v>
      </c>
      <c r="D22" s="7">
        <f t="shared" si="1"/>
        <v>12.937499999999995</v>
      </c>
      <c r="E22" s="7">
        <f t="shared" si="2"/>
        <v>8.724374999999997</v>
      </c>
      <c r="F22" s="7">
        <f t="shared" si="3"/>
        <v>2.362499999999999</v>
      </c>
      <c r="G22" s="23">
        <f t="shared" si="4"/>
        <v>42.680624999999985</v>
      </c>
      <c r="I22" s="4">
        <f t="shared" si="7"/>
        <v>4.666666666666667</v>
      </c>
    </row>
    <row r="23" spans="1:9" ht="12.75">
      <c r="A23" s="5">
        <f t="shared" si="5"/>
        <v>1.3</v>
      </c>
      <c r="B23" s="6">
        <f t="shared" si="6"/>
        <v>86</v>
      </c>
      <c r="C23" s="7">
        <f t="shared" si="0"/>
        <v>4.291015624999999</v>
      </c>
      <c r="D23" s="7">
        <f t="shared" si="1"/>
        <v>15.183593749999995</v>
      </c>
      <c r="E23" s="7">
        <f t="shared" si="2"/>
        <v>10.239023437499997</v>
      </c>
      <c r="F23" s="7">
        <f t="shared" si="3"/>
        <v>2.77265625</v>
      </c>
      <c r="G23" s="23">
        <f t="shared" si="4"/>
        <v>47.486289062499985</v>
      </c>
      <c r="I23" s="4">
        <f t="shared" si="7"/>
        <v>4.3076923076923075</v>
      </c>
    </row>
    <row r="24" spans="1:9" ht="12.75">
      <c r="A24" s="13">
        <f t="shared" si="5"/>
        <v>1.4000000000000001</v>
      </c>
      <c r="B24" s="14">
        <f t="shared" si="6"/>
        <v>83.85</v>
      </c>
      <c r="C24" s="15">
        <f t="shared" si="0"/>
        <v>4.976562499999999</v>
      </c>
      <c r="D24" s="15">
        <f t="shared" si="1"/>
        <v>17.609374999999996</v>
      </c>
      <c r="E24" s="15">
        <f t="shared" si="2"/>
        <v>11.874843749999998</v>
      </c>
      <c r="F24" s="15">
        <f t="shared" si="3"/>
        <v>3.2156249999999997</v>
      </c>
      <c r="G24" s="24">
        <f t="shared" si="4"/>
        <v>52.67640625</v>
      </c>
      <c r="I24" s="4">
        <f t="shared" si="7"/>
        <v>3.9999999999999996</v>
      </c>
    </row>
    <row r="25" spans="1:9" ht="12.75">
      <c r="A25" s="5">
        <f t="shared" si="5"/>
        <v>1.5000000000000002</v>
      </c>
      <c r="B25" s="6">
        <f t="shared" si="6"/>
        <v>81.69999999999999</v>
      </c>
      <c r="C25" s="7">
        <f t="shared" si="0"/>
        <v>5.712890625</v>
      </c>
      <c r="D25" s="7">
        <f t="shared" si="1"/>
        <v>20.21484375</v>
      </c>
      <c r="E25" s="7">
        <f t="shared" si="2"/>
        <v>13.6318359375</v>
      </c>
      <c r="F25" s="7">
        <f t="shared" si="3"/>
        <v>3.6914062500000004</v>
      </c>
      <c r="G25" s="23">
        <f t="shared" si="4"/>
        <v>58.2509765625</v>
      </c>
      <c r="I25" s="4">
        <f t="shared" si="7"/>
        <v>3.7333333333333325</v>
      </c>
    </row>
    <row r="26" spans="1:9" ht="12.75">
      <c r="A26" s="13">
        <f t="shared" si="5"/>
        <v>1.6000000000000003</v>
      </c>
      <c r="B26" s="14">
        <f t="shared" si="6"/>
        <v>79.54999999999998</v>
      </c>
      <c r="C26" s="25">
        <v>6.5</v>
      </c>
      <c r="D26" s="26">
        <v>23</v>
      </c>
      <c r="E26" s="26">
        <v>15.51</v>
      </c>
      <c r="F26" s="26">
        <v>4.2</v>
      </c>
      <c r="G26" s="23">
        <f t="shared" si="4"/>
        <v>64.21000000000001</v>
      </c>
      <c r="I26" s="4">
        <f t="shared" si="7"/>
        <v>3.499999999999999</v>
      </c>
    </row>
    <row r="27" spans="1:9" ht="12.75">
      <c r="A27" s="5">
        <f t="shared" si="5"/>
        <v>1.7000000000000004</v>
      </c>
      <c r="B27" s="6">
        <f t="shared" si="6"/>
        <v>77.39999999999998</v>
      </c>
      <c r="C27" s="7">
        <f aca="true" t="shared" si="8" ref="C27:C50">C$26*$A27/$A$26*$A27/$A$26</f>
        <v>7.337890625000001</v>
      </c>
      <c r="D27" s="7">
        <f aca="true" t="shared" si="9" ref="D27:D50">D$26*$A27/$A$26*$A27/$A$26</f>
        <v>25.96484375</v>
      </c>
      <c r="E27" s="7">
        <f aca="true" t="shared" si="10" ref="E27:E50">E$26*$A27/$A$26*$A27/$A$26</f>
        <v>17.5093359375</v>
      </c>
      <c r="F27" s="7">
        <f aca="true" t="shared" si="11" ref="F27:F50">F$26*$A27/$A$26*$A27/$A$26</f>
        <v>4.741406250000001</v>
      </c>
      <c r="G27" s="23">
        <f t="shared" si="4"/>
        <v>70.5534765625</v>
      </c>
      <c r="I27" s="4">
        <f t="shared" si="7"/>
        <v>3.2941176470588225</v>
      </c>
    </row>
    <row r="28" spans="1:9" ht="12.75">
      <c r="A28" s="27">
        <f t="shared" si="5"/>
        <v>1.8000000000000005</v>
      </c>
      <c r="B28" s="28">
        <f t="shared" si="6"/>
        <v>75.24999999999997</v>
      </c>
      <c r="C28" s="29">
        <f t="shared" si="8"/>
        <v>8.2265625</v>
      </c>
      <c r="D28" s="29">
        <f t="shared" si="9"/>
        <v>29.109375000000004</v>
      </c>
      <c r="E28" s="29">
        <f t="shared" si="10"/>
        <v>19.629843750000003</v>
      </c>
      <c r="F28" s="29">
        <f t="shared" si="11"/>
        <v>5.315625000000001</v>
      </c>
      <c r="G28" s="30">
        <f t="shared" si="4"/>
        <v>77.28140625</v>
      </c>
      <c r="I28" s="4">
        <f t="shared" si="7"/>
        <v>3.1111111111111103</v>
      </c>
    </row>
    <row r="29" spans="1:9" ht="12.75">
      <c r="A29" s="5">
        <f t="shared" si="5"/>
        <v>1.9000000000000006</v>
      </c>
      <c r="B29" s="6">
        <f t="shared" si="6"/>
        <v>73.09999999999997</v>
      </c>
      <c r="C29" s="7">
        <f t="shared" si="8"/>
        <v>9.166015625000002</v>
      </c>
      <c r="D29" s="7">
        <f t="shared" si="9"/>
        <v>32.43359375000001</v>
      </c>
      <c r="E29" s="7">
        <f t="shared" si="10"/>
        <v>21.871523437500002</v>
      </c>
      <c r="F29" s="7">
        <f t="shared" si="11"/>
        <v>5.922656250000001</v>
      </c>
      <c r="G29" s="3">
        <f t="shared" si="4"/>
        <v>84.3937890625</v>
      </c>
      <c r="I29" s="4">
        <f t="shared" si="7"/>
        <v>2.9473684210526305</v>
      </c>
    </row>
    <row r="30" spans="1:9" ht="12.75">
      <c r="A30" s="5">
        <f t="shared" si="5"/>
        <v>2.0000000000000004</v>
      </c>
      <c r="B30" s="6">
        <f t="shared" si="6"/>
        <v>70.94999999999996</v>
      </c>
      <c r="C30" s="7">
        <f t="shared" si="8"/>
        <v>10.15625</v>
      </c>
      <c r="D30" s="7">
        <f t="shared" si="9"/>
        <v>35.9375</v>
      </c>
      <c r="E30" s="7">
        <f t="shared" si="10"/>
        <v>24.234375</v>
      </c>
      <c r="F30" s="7">
        <f t="shared" si="11"/>
        <v>6.5625</v>
      </c>
      <c r="G30" s="3">
        <f t="shared" si="4"/>
        <v>91.890625</v>
      </c>
      <c r="I30" s="4">
        <f t="shared" si="7"/>
        <v>2.7999999999999994</v>
      </c>
    </row>
    <row r="31" spans="1:9" ht="12.75">
      <c r="A31" s="5">
        <f t="shared" si="5"/>
        <v>2.1000000000000005</v>
      </c>
      <c r="B31" s="6">
        <f t="shared" si="6"/>
        <v>68.79999999999995</v>
      </c>
      <c r="C31" s="7">
        <f t="shared" si="8"/>
        <v>11.197265625000002</v>
      </c>
      <c r="D31" s="7">
        <f t="shared" si="9"/>
        <v>39.62109375000001</v>
      </c>
      <c r="E31" s="7">
        <f t="shared" si="10"/>
        <v>26.7183984375</v>
      </c>
      <c r="F31" s="7">
        <f t="shared" si="11"/>
        <v>7.235156250000001</v>
      </c>
      <c r="G31" s="3">
        <f t="shared" si="4"/>
        <v>99.77191406250002</v>
      </c>
      <c r="I31" s="4">
        <f t="shared" si="7"/>
        <v>2.6666666666666656</v>
      </c>
    </row>
    <row r="32" spans="1:9" ht="12.75">
      <c r="A32" s="5">
        <f t="shared" si="5"/>
        <v>2.2000000000000006</v>
      </c>
      <c r="B32" s="6">
        <f t="shared" si="6"/>
        <v>66.64999999999995</v>
      </c>
      <c r="C32" s="7">
        <f t="shared" si="8"/>
        <v>12.289062500000004</v>
      </c>
      <c r="D32" s="7">
        <f t="shared" si="9"/>
        <v>43.484375000000014</v>
      </c>
      <c r="E32" s="7">
        <f t="shared" si="10"/>
        <v>29.323593750000008</v>
      </c>
      <c r="F32" s="7">
        <f t="shared" si="11"/>
        <v>7.940625000000003</v>
      </c>
      <c r="G32" s="3">
        <f t="shared" si="4"/>
        <v>108.03765625000001</v>
      </c>
      <c r="I32" s="4">
        <f t="shared" si="7"/>
        <v>2.5454545454545445</v>
      </c>
    </row>
    <row r="33" spans="1:9" ht="12.75">
      <c r="A33" s="5">
        <f t="shared" si="5"/>
        <v>2.3000000000000007</v>
      </c>
      <c r="B33" s="6">
        <f t="shared" si="6"/>
        <v>64.49999999999994</v>
      </c>
      <c r="C33" s="7">
        <f t="shared" si="8"/>
        <v>13.431640625000005</v>
      </c>
      <c r="D33" s="7">
        <f t="shared" si="9"/>
        <v>47.52734375000002</v>
      </c>
      <c r="E33" s="7">
        <f t="shared" si="10"/>
        <v>32.0499609375</v>
      </c>
      <c r="F33" s="7">
        <f t="shared" si="11"/>
        <v>8.678906250000002</v>
      </c>
      <c r="G33" s="3">
        <f t="shared" si="4"/>
        <v>116.68785156250003</v>
      </c>
      <c r="I33" s="4">
        <f t="shared" si="7"/>
        <v>2.4347826086956514</v>
      </c>
    </row>
    <row r="34" spans="1:9" ht="12.75">
      <c r="A34" s="5">
        <f t="shared" si="5"/>
        <v>2.400000000000001</v>
      </c>
      <c r="B34" s="6">
        <f t="shared" si="6"/>
        <v>62.349999999999945</v>
      </c>
      <c r="C34" s="7">
        <f t="shared" si="8"/>
        <v>14.625000000000005</v>
      </c>
      <c r="D34" s="7">
        <f t="shared" si="9"/>
        <v>51.750000000000014</v>
      </c>
      <c r="E34" s="7">
        <f t="shared" si="10"/>
        <v>34.89750000000001</v>
      </c>
      <c r="F34" s="7">
        <f t="shared" si="11"/>
        <v>9.450000000000003</v>
      </c>
      <c r="G34" s="3">
        <f t="shared" si="4"/>
        <v>125.72250000000003</v>
      </c>
      <c r="I34" s="4">
        <f t="shared" si="7"/>
        <v>2.3333333333333326</v>
      </c>
    </row>
    <row r="35" spans="1:9" ht="12.75">
      <c r="A35" s="5">
        <f t="shared" si="5"/>
        <v>2.500000000000001</v>
      </c>
      <c r="B35" s="6">
        <f t="shared" si="6"/>
        <v>60.199999999999946</v>
      </c>
      <c r="C35" s="7">
        <f t="shared" si="8"/>
        <v>15.869140625000005</v>
      </c>
      <c r="D35" s="7">
        <f t="shared" si="9"/>
        <v>56.152343750000014</v>
      </c>
      <c r="E35" s="7">
        <f t="shared" si="10"/>
        <v>37.86621093750001</v>
      </c>
      <c r="F35" s="7">
        <f t="shared" si="11"/>
        <v>10.253906250000002</v>
      </c>
      <c r="G35" s="3">
        <f t="shared" si="4"/>
        <v>135.14160156250003</v>
      </c>
      <c r="I35" s="4">
        <f t="shared" si="7"/>
        <v>2.239999999999999</v>
      </c>
    </row>
    <row r="36" spans="1:9" ht="12.75">
      <c r="A36" s="5">
        <f t="shared" si="5"/>
        <v>2.600000000000001</v>
      </c>
      <c r="B36" s="6">
        <f t="shared" si="6"/>
        <v>58.04999999999995</v>
      </c>
      <c r="C36" s="7">
        <f t="shared" si="8"/>
        <v>17.164062500000007</v>
      </c>
      <c r="D36" s="7">
        <f t="shared" si="9"/>
        <v>60.73437500000002</v>
      </c>
      <c r="E36" s="7">
        <f t="shared" si="10"/>
        <v>40.956093750000015</v>
      </c>
      <c r="F36" s="7">
        <f t="shared" si="11"/>
        <v>11.090625000000005</v>
      </c>
      <c r="G36" s="3">
        <f t="shared" si="4"/>
        <v>144.94515625000005</v>
      </c>
      <c r="I36" s="4">
        <f t="shared" si="7"/>
        <v>2.153846153846153</v>
      </c>
    </row>
    <row r="37" spans="1:9" ht="12.75">
      <c r="A37" s="5">
        <f t="shared" si="5"/>
        <v>2.700000000000001</v>
      </c>
      <c r="B37" s="6">
        <f t="shared" si="6"/>
        <v>55.89999999999995</v>
      </c>
      <c r="C37" s="7">
        <f t="shared" si="8"/>
        <v>18.50976562500001</v>
      </c>
      <c r="D37" s="7">
        <f t="shared" si="9"/>
        <v>65.49609375000003</v>
      </c>
      <c r="E37" s="7">
        <f t="shared" si="10"/>
        <v>44.167148437500025</v>
      </c>
      <c r="F37" s="7">
        <f t="shared" si="11"/>
        <v>11.960156250000006</v>
      </c>
      <c r="G37" s="3">
        <f t="shared" si="4"/>
        <v>155.13316406250007</v>
      </c>
      <c r="I37" s="4">
        <f t="shared" si="7"/>
        <v>2.074074074074073</v>
      </c>
    </row>
    <row r="38" spans="1:9" ht="12.75">
      <c r="A38" s="5">
        <f t="shared" si="5"/>
        <v>2.800000000000001</v>
      </c>
      <c r="B38" s="6">
        <f t="shared" si="6"/>
        <v>53.74999999999995</v>
      </c>
      <c r="C38" s="7">
        <f t="shared" si="8"/>
        <v>19.906250000000007</v>
      </c>
      <c r="D38" s="7">
        <f t="shared" si="9"/>
        <v>70.43750000000003</v>
      </c>
      <c r="E38" s="7">
        <f t="shared" si="10"/>
        <v>47.49937500000002</v>
      </c>
      <c r="F38" s="7">
        <f t="shared" si="11"/>
        <v>12.862500000000006</v>
      </c>
      <c r="G38" s="3">
        <f t="shared" si="4"/>
        <v>165.70562500000005</v>
      </c>
      <c r="I38" s="4">
        <f t="shared" si="7"/>
        <v>1.9999999999999991</v>
      </c>
    </row>
    <row r="39" spans="1:9" ht="12.75">
      <c r="A39" s="5">
        <f t="shared" si="5"/>
        <v>2.9000000000000012</v>
      </c>
      <c r="B39" s="6">
        <f t="shared" si="6"/>
        <v>51.59999999999995</v>
      </c>
      <c r="C39" s="7">
        <f t="shared" si="8"/>
        <v>21.353515625000014</v>
      </c>
      <c r="D39" s="7">
        <f t="shared" si="9"/>
        <v>75.55859375000004</v>
      </c>
      <c r="E39" s="7">
        <f t="shared" si="10"/>
        <v>50.95277343750003</v>
      </c>
      <c r="F39" s="7">
        <f t="shared" si="11"/>
        <v>13.797656250000005</v>
      </c>
      <c r="G39" s="3">
        <f t="shared" si="4"/>
        <v>176.6625390625001</v>
      </c>
      <c r="I39" s="4">
        <f t="shared" si="7"/>
        <v>1.9310344827586197</v>
      </c>
    </row>
    <row r="40" spans="1:9" ht="12.75">
      <c r="A40" s="5">
        <f t="shared" si="5"/>
        <v>3.0000000000000013</v>
      </c>
      <c r="B40" s="6">
        <f t="shared" si="6"/>
        <v>49.44999999999995</v>
      </c>
      <c r="C40" s="7">
        <f t="shared" si="8"/>
        <v>22.85156250000001</v>
      </c>
      <c r="D40" s="7">
        <f t="shared" si="9"/>
        <v>80.85937500000004</v>
      </c>
      <c r="E40" s="7">
        <f t="shared" si="10"/>
        <v>54.52734375000003</v>
      </c>
      <c r="F40" s="7">
        <f t="shared" si="11"/>
        <v>14.765625000000009</v>
      </c>
      <c r="G40" s="3">
        <f t="shared" si="4"/>
        <v>188.00390625000009</v>
      </c>
      <c r="I40" s="4">
        <f t="shared" si="7"/>
        <v>1.8666666666666658</v>
      </c>
    </row>
    <row r="41" spans="1:9" ht="12.75">
      <c r="A41" s="5">
        <f t="shared" si="5"/>
        <v>3.1000000000000014</v>
      </c>
      <c r="B41" s="6">
        <f t="shared" si="6"/>
        <v>47.299999999999955</v>
      </c>
      <c r="C41" s="7">
        <f t="shared" si="8"/>
        <v>24.40039062500001</v>
      </c>
      <c r="D41" s="7">
        <f t="shared" si="9"/>
        <v>86.33984375000004</v>
      </c>
      <c r="E41" s="7">
        <f t="shared" si="10"/>
        <v>58.22308593750004</v>
      </c>
      <c r="F41" s="7">
        <f t="shared" si="11"/>
        <v>15.76640625000001</v>
      </c>
      <c r="G41" s="3">
        <f t="shared" si="4"/>
        <v>199.7297265625001</v>
      </c>
      <c r="I41" s="4">
        <f t="shared" si="7"/>
        <v>1.8064516129032249</v>
      </c>
    </row>
    <row r="42" spans="1:9" ht="12.75">
      <c r="A42" s="5">
        <f t="shared" si="5"/>
        <v>3.2000000000000015</v>
      </c>
      <c r="B42" s="6">
        <f t="shared" si="6"/>
        <v>45.149999999999956</v>
      </c>
      <c r="C42" s="7">
        <f t="shared" si="8"/>
        <v>26.000000000000018</v>
      </c>
      <c r="D42" s="7">
        <f t="shared" si="9"/>
        <v>92.00000000000004</v>
      </c>
      <c r="E42" s="7">
        <f t="shared" si="10"/>
        <v>62.04000000000003</v>
      </c>
      <c r="F42" s="7">
        <f t="shared" si="11"/>
        <v>16.800000000000008</v>
      </c>
      <c r="G42" s="3">
        <f t="shared" si="4"/>
        <v>211.8400000000001</v>
      </c>
      <c r="I42" s="4">
        <f t="shared" si="7"/>
        <v>1.7499999999999991</v>
      </c>
    </row>
    <row r="43" spans="1:9" ht="12.75">
      <c r="A43" s="5">
        <f t="shared" si="5"/>
        <v>3.3000000000000016</v>
      </c>
      <c r="B43" s="6">
        <f t="shared" si="6"/>
        <v>42.99999999999996</v>
      </c>
      <c r="C43" s="7">
        <f t="shared" si="8"/>
        <v>27.650390625000014</v>
      </c>
      <c r="D43" s="7">
        <f t="shared" si="9"/>
        <v>97.83984375000006</v>
      </c>
      <c r="E43" s="7">
        <f t="shared" si="10"/>
        <v>65.97808593750003</v>
      </c>
      <c r="F43" s="7">
        <f t="shared" si="11"/>
        <v>17.86640625000001</v>
      </c>
      <c r="G43" s="3">
        <f t="shared" si="4"/>
        <v>224.33472656250012</v>
      </c>
      <c r="I43" s="4">
        <f t="shared" si="7"/>
        <v>1.6969696969696961</v>
      </c>
    </row>
    <row r="44" spans="1:9" ht="12.75">
      <c r="A44" s="5">
        <f t="shared" si="5"/>
        <v>3.4000000000000017</v>
      </c>
      <c r="B44" s="6">
        <f t="shared" si="6"/>
        <v>40.84999999999996</v>
      </c>
      <c r="C44" s="7">
        <f t="shared" si="8"/>
        <v>29.35156250000002</v>
      </c>
      <c r="D44" s="7">
        <f t="shared" si="9"/>
        <v>103.85937500000007</v>
      </c>
      <c r="E44" s="7">
        <f t="shared" si="10"/>
        <v>70.03734375000005</v>
      </c>
      <c r="F44" s="7">
        <f t="shared" si="11"/>
        <v>18.965625000000017</v>
      </c>
      <c r="G44" s="3">
        <f t="shared" si="4"/>
        <v>237.21390625000015</v>
      </c>
      <c r="I44" s="4">
        <f t="shared" si="7"/>
        <v>1.6470588235294108</v>
      </c>
    </row>
    <row r="45" spans="1:9" ht="12.75">
      <c r="A45" s="5">
        <f t="shared" si="5"/>
        <v>3.5000000000000018</v>
      </c>
      <c r="B45" s="6">
        <f t="shared" si="6"/>
        <v>38.69999999999996</v>
      </c>
      <c r="C45" s="7">
        <f t="shared" si="8"/>
        <v>31.103515625000018</v>
      </c>
      <c r="D45" s="7">
        <f t="shared" si="9"/>
        <v>110.05859375000007</v>
      </c>
      <c r="E45" s="7">
        <f t="shared" si="10"/>
        <v>74.21777343750004</v>
      </c>
      <c r="F45" s="7">
        <f t="shared" si="11"/>
        <v>20.097656250000014</v>
      </c>
      <c r="G45" s="3">
        <f t="shared" si="4"/>
        <v>250.4775390625001</v>
      </c>
      <c r="I45" s="4">
        <f t="shared" si="7"/>
        <v>1.599999999999999</v>
      </c>
    </row>
    <row r="46" spans="1:9" ht="12.75">
      <c r="A46" s="5">
        <f t="shared" si="5"/>
        <v>3.600000000000002</v>
      </c>
      <c r="B46" s="6">
        <f t="shared" si="6"/>
        <v>36.54999999999996</v>
      </c>
      <c r="C46" s="7">
        <f t="shared" si="8"/>
        <v>32.90625000000002</v>
      </c>
      <c r="D46" s="7">
        <f t="shared" si="9"/>
        <v>116.43750000000007</v>
      </c>
      <c r="E46" s="7">
        <f t="shared" si="10"/>
        <v>78.51937500000005</v>
      </c>
      <c r="F46" s="7">
        <f t="shared" si="11"/>
        <v>21.26250000000001</v>
      </c>
      <c r="G46" s="3">
        <f t="shared" si="4"/>
        <v>264.1256250000001</v>
      </c>
      <c r="I46" s="4">
        <f t="shared" si="7"/>
        <v>1.5555555555555547</v>
      </c>
    </row>
    <row r="47" spans="1:9" ht="12.75">
      <c r="A47" s="5">
        <f t="shared" si="5"/>
        <v>3.700000000000002</v>
      </c>
      <c r="B47" s="6">
        <f t="shared" si="6"/>
        <v>34.39999999999996</v>
      </c>
      <c r="C47" s="7">
        <f t="shared" si="8"/>
        <v>34.75976562500002</v>
      </c>
      <c r="D47" s="7">
        <f t="shared" si="9"/>
        <v>122.9960937500001</v>
      </c>
      <c r="E47" s="7">
        <f t="shared" si="10"/>
        <v>82.94214843750005</v>
      </c>
      <c r="F47" s="7">
        <f t="shared" si="11"/>
        <v>22.46015625000002</v>
      </c>
      <c r="G47" s="3">
        <f t="shared" si="4"/>
        <v>278.1581640625002</v>
      </c>
      <c r="I47" s="4">
        <f t="shared" si="7"/>
        <v>1.5135135135135127</v>
      </c>
    </row>
    <row r="48" spans="1:9" ht="12.75">
      <c r="A48" s="5">
        <f t="shared" si="5"/>
        <v>3.800000000000002</v>
      </c>
      <c r="B48" s="6">
        <f t="shared" si="6"/>
        <v>32.249999999999964</v>
      </c>
      <c r="C48" s="7">
        <f t="shared" si="8"/>
        <v>36.66406250000002</v>
      </c>
      <c r="D48" s="7">
        <f t="shared" si="9"/>
        <v>129.73437500000009</v>
      </c>
      <c r="E48" s="7">
        <f t="shared" si="10"/>
        <v>87.48609375000007</v>
      </c>
      <c r="F48" s="7">
        <f t="shared" si="11"/>
        <v>23.69062500000002</v>
      </c>
      <c r="G48" s="3">
        <f t="shared" si="4"/>
        <v>292.5751562500002</v>
      </c>
      <c r="I48" s="4">
        <f t="shared" si="7"/>
        <v>1.4736842105263148</v>
      </c>
    </row>
    <row r="49" spans="1:9" ht="12.75">
      <c r="A49" s="13">
        <f t="shared" si="5"/>
        <v>3.900000000000002</v>
      </c>
      <c r="B49" s="6">
        <f t="shared" si="6"/>
        <v>30.099999999999966</v>
      </c>
      <c r="C49" s="15">
        <f t="shared" si="8"/>
        <v>38.61914062500003</v>
      </c>
      <c r="D49" s="15">
        <f t="shared" si="9"/>
        <v>136.65234375000009</v>
      </c>
      <c r="E49" s="15">
        <f t="shared" si="10"/>
        <v>92.15121093750007</v>
      </c>
      <c r="F49" s="7">
        <f t="shared" si="11"/>
        <v>24.95390625000002</v>
      </c>
      <c r="G49" s="3">
        <f t="shared" si="4"/>
        <v>307.37660156250024</v>
      </c>
      <c r="I49" s="4">
        <f t="shared" si="7"/>
        <v>1.435897435897435</v>
      </c>
    </row>
    <row r="50" spans="1:9" ht="12.75">
      <c r="A50" s="5">
        <f t="shared" si="5"/>
        <v>4.000000000000002</v>
      </c>
      <c r="B50" s="6">
        <f t="shared" si="6"/>
        <v>27.949999999999967</v>
      </c>
      <c r="C50" s="7">
        <f t="shared" si="8"/>
        <v>40.62500000000002</v>
      </c>
      <c r="D50" s="7">
        <f t="shared" si="9"/>
        <v>143.75000000000009</v>
      </c>
      <c r="E50" s="7">
        <f t="shared" si="10"/>
        <v>96.93750000000004</v>
      </c>
      <c r="F50" s="7">
        <f t="shared" si="11"/>
        <v>26.250000000000018</v>
      </c>
      <c r="G50" s="3">
        <f t="shared" si="4"/>
        <v>322.56250000000017</v>
      </c>
      <c r="I50" s="4">
        <f t="shared" si="7"/>
        <v>1.3999999999999992</v>
      </c>
    </row>
    <row r="51" spans="2:6" ht="12.75">
      <c r="B51" s="3"/>
      <c r="C51" s="4"/>
      <c r="D51" s="4"/>
      <c r="E51" s="4"/>
      <c r="F51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85">
      <selection activeCell="A25" sqref="A25"/>
    </sheetView>
  </sheetViews>
  <sheetFormatPr defaultColWidth="11.421875" defaultRowHeight="12.75"/>
  <cols>
    <col min="1" max="1" width="18.140625" style="0" customWidth="1"/>
    <col min="2" max="2" width="17.140625" style="0" customWidth="1"/>
    <col min="3" max="3" width="20.140625" style="0" customWidth="1"/>
    <col min="4" max="4" width="16.00390625" style="0" customWidth="1"/>
    <col min="5" max="5" width="15.00390625" style="0" customWidth="1"/>
    <col min="6" max="9" width="11.57421875" style="0" customWidth="1"/>
    <col min="10" max="10" width="16.421875" style="0" customWidth="1"/>
    <col min="11" max="16384" width="11.57421875" style="0" customWidth="1"/>
  </cols>
  <sheetData>
    <row r="1" spans="1:6" ht="12.75">
      <c r="A1" t="s">
        <v>0</v>
      </c>
      <c r="C1" s="1" t="s">
        <v>1</v>
      </c>
      <c r="F1" t="s">
        <v>2</v>
      </c>
    </row>
    <row r="2" spans="3:11" ht="12.75">
      <c r="C2" s="1" t="s">
        <v>7</v>
      </c>
      <c r="F2" t="s">
        <v>3</v>
      </c>
      <c r="H2" t="s">
        <v>4</v>
      </c>
      <c r="K2" t="s">
        <v>5</v>
      </c>
    </row>
    <row r="3" spans="3:8" ht="12.75">
      <c r="C3" t="s">
        <v>10</v>
      </c>
      <c r="F3" t="s">
        <v>6</v>
      </c>
      <c r="H3">
        <v>1.5</v>
      </c>
    </row>
    <row r="5" spans="1:11" ht="12.75">
      <c r="A5" t="s">
        <v>28</v>
      </c>
      <c r="C5" t="s">
        <v>25</v>
      </c>
      <c r="D5" t="s">
        <v>26</v>
      </c>
      <c r="F5" t="s">
        <v>8</v>
      </c>
      <c r="J5" t="s">
        <v>9</v>
      </c>
      <c r="K5">
        <v>7</v>
      </c>
    </row>
    <row r="6" spans="1:11" ht="12.75">
      <c r="A6" t="s">
        <v>27</v>
      </c>
      <c r="C6">
        <v>2</v>
      </c>
      <c r="D6">
        <v>0.6000000000000001</v>
      </c>
      <c r="F6" t="s">
        <v>11</v>
      </c>
      <c r="J6" t="s">
        <v>12</v>
      </c>
      <c r="K6">
        <v>5</v>
      </c>
    </row>
    <row r="7" spans="6:11" ht="12.75">
      <c r="F7" t="s">
        <v>14</v>
      </c>
      <c r="J7" t="s">
        <v>15</v>
      </c>
      <c r="K7" s="2">
        <f>K5-(K5/K6)</f>
        <v>5.6</v>
      </c>
    </row>
    <row r="9" spans="1:9" ht="12.7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  <c r="I9" t="s">
        <v>23</v>
      </c>
    </row>
    <row r="10" spans="1:7" ht="12.75">
      <c r="A10">
        <v>0</v>
      </c>
      <c r="B10" s="3">
        <v>80</v>
      </c>
      <c r="C10" s="4">
        <f aca="true" t="shared" si="0" ref="C10:C25">C$26*$A10/$A$26*$A10/$A$26</f>
        <v>0</v>
      </c>
      <c r="D10" s="4">
        <f aca="true" t="shared" si="1" ref="D10:D25">D$26*$A10/$A$26*$A10/$A$26</f>
        <v>0</v>
      </c>
      <c r="E10" s="4">
        <f aca="true" t="shared" si="2" ref="E10:E25">E$26*$A10/$A$26*$A10/$A$26</f>
        <v>0</v>
      </c>
      <c r="F10" s="4">
        <f aca="true" t="shared" si="3" ref="F10:F25">F$26*$A10/$A$26*$A10/$A$26</f>
        <v>0</v>
      </c>
      <c r="G10" s="3">
        <f aca="true" t="shared" si="4" ref="G10:G50">C10+D10+E10+F10+$H$3*10</f>
        <v>15</v>
      </c>
    </row>
    <row r="11" spans="1:9" ht="12.75">
      <c r="A11" s="2">
        <f aca="true" t="shared" si="5" ref="A11:A50">A10+0.1</f>
        <v>0.1</v>
      </c>
      <c r="B11" s="3">
        <f aca="true" t="shared" si="6" ref="B11:B50">IF(A11&lt;$D$6,B10,B10-$C$6)</f>
        <v>80</v>
      </c>
      <c r="C11" s="4">
        <f t="shared" si="0"/>
        <v>0.025390624999999993</v>
      </c>
      <c r="D11" s="4">
        <f t="shared" si="1"/>
        <v>0.08984374999999997</v>
      </c>
      <c r="E11" s="4">
        <f t="shared" si="2"/>
        <v>0.060585937499999985</v>
      </c>
      <c r="F11" s="4">
        <f t="shared" si="3"/>
        <v>0.016406249999999994</v>
      </c>
      <c r="G11" s="3">
        <f t="shared" si="4"/>
        <v>15.1922265625</v>
      </c>
      <c r="I11" s="2">
        <f aca="true" t="shared" si="7" ref="I11:I50">$K$7/A11</f>
        <v>55.99999999999999</v>
      </c>
    </row>
    <row r="12" spans="1:9" ht="12.75">
      <c r="A12" s="2">
        <f t="shared" si="5"/>
        <v>0.2</v>
      </c>
      <c r="B12" s="3">
        <f t="shared" si="6"/>
        <v>80</v>
      </c>
      <c r="C12" s="4">
        <f t="shared" si="0"/>
        <v>0.10156249999999997</v>
      </c>
      <c r="D12" s="4">
        <f t="shared" si="1"/>
        <v>0.3593749999999999</v>
      </c>
      <c r="E12" s="4">
        <f t="shared" si="2"/>
        <v>0.24234374999999994</v>
      </c>
      <c r="F12" s="4">
        <f t="shared" si="3"/>
        <v>0.06562499999999998</v>
      </c>
      <c r="G12" s="3">
        <f t="shared" si="4"/>
        <v>15.76890625</v>
      </c>
      <c r="I12" s="4">
        <f t="shared" si="7"/>
        <v>27.999999999999996</v>
      </c>
    </row>
    <row r="13" spans="1:9" ht="12.75">
      <c r="A13" s="2">
        <f t="shared" si="5"/>
        <v>0.30000000000000004</v>
      </c>
      <c r="B13" s="3">
        <f t="shared" si="6"/>
        <v>80</v>
      </c>
      <c r="C13" s="4">
        <f t="shared" si="0"/>
        <v>0.22851562499999994</v>
      </c>
      <c r="D13" s="4">
        <f t="shared" si="1"/>
        <v>0.80859375</v>
      </c>
      <c r="E13" s="4">
        <f t="shared" si="2"/>
        <v>0.5452734374999999</v>
      </c>
      <c r="F13" s="4">
        <f t="shared" si="3"/>
        <v>0.14765625</v>
      </c>
      <c r="G13" s="3">
        <f t="shared" si="4"/>
        <v>16.7300390625</v>
      </c>
      <c r="I13" s="4">
        <f t="shared" si="7"/>
        <v>18.666666666666664</v>
      </c>
    </row>
    <row r="14" spans="1:9" ht="12.75">
      <c r="A14" s="2">
        <f t="shared" si="5"/>
        <v>0.4</v>
      </c>
      <c r="B14" s="3">
        <f t="shared" si="6"/>
        <v>80</v>
      </c>
      <c r="C14" s="4">
        <f t="shared" si="0"/>
        <v>0.4062499999999999</v>
      </c>
      <c r="D14" s="4">
        <f t="shared" si="1"/>
        <v>1.4374999999999996</v>
      </c>
      <c r="E14" s="4">
        <f t="shared" si="2"/>
        <v>0.9693749999999998</v>
      </c>
      <c r="F14" s="4">
        <f t="shared" si="3"/>
        <v>0.2624999999999999</v>
      </c>
      <c r="G14" s="3">
        <f t="shared" si="4"/>
        <v>18.075625</v>
      </c>
      <c r="I14" s="4">
        <f t="shared" si="7"/>
        <v>13.999999999999998</v>
      </c>
    </row>
    <row r="15" spans="1:9" ht="12.75">
      <c r="A15" s="2">
        <f t="shared" si="5"/>
        <v>0.5</v>
      </c>
      <c r="B15" s="3">
        <f t="shared" si="6"/>
        <v>80</v>
      </c>
      <c r="C15" s="4">
        <f t="shared" si="0"/>
        <v>0.6347656249999998</v>
      </c>
      <c r="D15" s="4">
        <f t="shared" si="1"/>
        <v>2.246093749999999</v>
      </c>
      <c r="E15" s="4">
        <f t="shared" si="2"/>
        <v>1.5146484374999993</v>
      </c>
      <c r="F15" s="4">
        <f t="shared" si="3"/>
        <v>0.41015624999999983</v>
      </c>
      <c r="G15" s="3">
        <f t="shared" si="4"/>
        <v>19.8056640625</v>
      </c>
      <c r="I15" s="4">
        <f t="shared" si="7"/>
        <v>11.2</v>
      </c>
    </row>
    <row r="16" spans="1:9" ht="12.75">
      <c r="A16" s="2">
        <f t="shared" si="5"/>
        <v>0.6</v>
      </c>
      <c r="B16" s="3">
        <f t="shared" si="6"/>
        <v>78</v>
      </c>
      <c r="C16" s="4">
        <f t="shared" si="0"/>
        <v>0.9140624999999997</v>
      </c>
      <c r="D16" s="4">
        <f t="shared" si="1"/>
        <v>3.2343749999999987</v>
      </c>
      <c r="E16" s="4">
        <f t="shared" si="2"/>
        <v>2.181093749999999</v>
      </c>
      <c r="F16" s="4">
        <f t="shared" si="3"/>
        <v>0.5906249999999997</v>
      </c>
      <c r="G16" s="3">
        <f t="shared" si="4"/>
        <v>21.920156249999998</v>
      </c>
      <c r="I16" s="4">
        <f t="shared" si="7"/>
        <v>9.333333333333334</v>
      </c>
    </row>
    <row r="17" spans="1:9" ht="12.75">
      <c r="A17" s="5">
        <f t="shared" si="5"/>
        <v>0.7</v>
      </c>
      <c r="B17" s="6">
        <f t="shared" si="6"/>
        <v>76</v>
      </c>
      <c r="C17" s="7">
        <f t="shared" si="0"/>
        <v>1.2441406249999996</v>
      </c>
      <c r="D17" s="7">
        <f t="shared" si="1"/>
        <v>4.402343749999997</v>
      </c>
      <c r="E17" s="7">
        <f t="shared" si="2"/>
        <v>2.9687109374999987</v>
      </c>
      <c r="F17" s="7">
        <f t="shared" si="3"/>
        <v>0.8039062499999996</v>
      </c>
      <c r="G17" s="3">
        <f t="shared" si="4"/>
        <v>24.419101562499996</v>
      </c>
      <c r="I17" s="4">
        <f t="shared" si="7"/>
        <v>8</v>
      </c>
    </row>
    <row r="18" spans="1:9" ht="12.75">
      <c r="A18" s="5">
        <f t="shared" si="5"/>
        <v>0.7999999999999999</v>
      </c>
      <c r="B18" s="6">
        <f t="shared" si="6"/>
        <v>74</v>
      </c>
      <c r="C18" s="7">
        <f t="shared" si="0"/>
        <v>1.6249999999999991</v>
      </c>
      <c r="D18" s="7">
        <f t="shared" si="1"/>
        <v>5.7499999999999964</v>
      </c>
      <c r="E18" s="7">
        <f t="shared" si="2"/>
        <v>3.877499999999998</v>
      </c>
      <c r="F18" s="7">
        <f t="shared" si="3"/>
        <v>1.0499999999999994</v>
      </c>
      <c r="G18" s="3">
        <f t="shared" si="4"/>
        <v>27.302499999999995</v>
      </c>
      <c r="I18" s="4">
        <f t="shared" si="7"/>
        <v>7</v>
      </c>
    </row>
    <row r="19" spans="1:9" ht="12.75">
      <c r="A19" s="5">
        <f t="shared" si="5"/>
        <v>0.8999999999999999</v>
      </c>
      <c r="B19" s="6">
        <f t="shared" si="6"/>
        <v>72</v>
      </c>
      <c r="C19" s="7">
        <f t="shared" si="0"/>
        <v>2.056640624999999</v>
      </c>
      <c r="D19" s="7">
        <f t="shared" si="1"/>
        <v>7.277343749999996</v>
      </c>
      <c r="E19" s="7">
        <f t="shared" si="2"/>
        <v>4.907460937499997</v>
      </c>
      <c r="F19" s="7">
        <f t="shared" si="3"/>
        <v>1.3289062499999993</v>
      </c>
      <c r="G19" s="3">
        <f t="shared" si="4"/>
        <v>30.57035156249999</v>
      </c>
      <c r="I19" s="4">
        <f t="shared" si="7"/>
        <v>6.222222222222222</v>
      </c>
    </row>
    <row r="20" spans="1:9" ht="12.75">
      <c r="A20" s="5">
        <f t="shared" si="5"/>
        <v>0.9999999999999999</v>
      </c>
      <c r="B20" s="6">
        <f t="shared" si="6"/>
        <v>70</v>
      </c>
      <c r="C20" s="7">
        <f t="shared" si="0"/>
        <v>2.539062499999998</v>
      </c>
      <c r="D20" s="7">
        <f t="shared" si="1"/>
        <v>8.984374999999995</v>
      </c>
      <c r="E20" s="7">
        <f t="shared" si="2"/>
        <v>6.058593749999996</v>
      </c>
      <c r="F20" s="7">
        <f t="shared" si="3"/>
        <v>1.640624999999999</v>
      </c>
      <c r="G20" s="3">
        <f t="shared" si="4"/>
        <v>34.222656249999986</v>
      </c>
      <c r="I20" s="4">
        <f t="shared" si="7"/>
        <v>5.6000000000000005</v>
      </c>
    </row>
    <row r="21" spans="1:9" ht="12.75">
      <c r="A21" s="5">
        <f t="shared" si="5"/>
        <v>1.0999999999999999</v>
      </c>
      <c r="B21" s="6">
        <f t="shared" si="6"/>
        <v>68</v>
      </c>
      <c r="C21" s="7">
        <f t="shared" si="0"/>
        <v>3.0722656249999987</v>
      </c>
      <c r="D21" s="7">
        <f t="shared" si="1"/>
        <v>10.871093749999995</v>
      </c>
      <c r="E21" s="7">
        <f t="shared" si="2"/>
        <v>7.330898437499995</v>
      </c>
      <c r="F21" s="7">
        <f t="shared" si="3"/>
        <v>1.9851562499999986</v>
      </c>
      <c r="G21" s="23">
        <f t="shared" si="4"/>
        <v>38.259414062499985</v>
      </c>
      <c r="I21" s="4">
        <f t="shared" si="7"/>
        <v>5.090909090909091</v>
      </c>
    </row>
    <row r="22" spans="1:9" ht="12.75">
      <c r="A22" s="5">
        <f t="shared" si="5"/>
        <v>1.2</v>
      </c>
      <c r="B22" s="6">
        <f t="shared" si="6"/>
        <v>66</v>
      </c>
      <c r="C22" s="7">
        <f t="shared" si="0"/>
        <v>3.6562499999999987</v>
      </c>
      <c r="D22" s="7">
        <f t="shared" si="1"/>
        <v>12.937499999999995</v>
      </c>
      <c r="E22" s="7">
        <f t="shared" si="2"/>
        <v>8.724374999999997</v>
      </c>
      <c r="F22" s="7">
        <f t="shared" si="3"/>
        <v>2.362499999999999</v>
      </c>
      <c r="G22" s="23">
        <f t="shared" si="4"/>
        <v>42.680624999999985</v>
      </c>
      <c r="I22" s="4">
        <f t="shared" si="7"/>
        <v>4.666666666666667</v>
      </c>
    </row>
    <row r="23" spans="1:9" ht="12.75">
      <c r="A23" s="5">
        <f t="shared" si="5"/>
        <v>1.3</v>
      </c>
      <c r="B23" s="6">
        <f t="shared" si="6"/>
        <v>64</v>
      </c>
      <c r="C23" s="7">
        <f t="shared" si="0"/>
        <v>4.291015624999999</v>
      </c>
      <c r="D23" s="7">
        <f t="shared" si="1"/>
        <v>15.183593749999995</v>
      </c>
      <c r="E23" s="7">
        <f t="shared" si="2"/>
        <v>10.239023437499997</v>
      </c>
      <c r="F23" s="7">
        <f t="shared" si="3"/>
        <v>2.77265625</v>
      </c>
      <c r="G23" s="23">
        <f t="shared" si="4"/>
        <v>47.486289062499985</v>
      </c>
      <c r="I23" s="4">
        <f t="shared" si="7"/>
        <v>4.3076923076923075</v>
      </c>
    </row>
    <row r="24" spans="1:9" ht="12.75">
      <c r="A24" s="13">
        <f t="shared" si="5"/>
        <v>1.4000000000000001</v>
      </c>
      <c r="B24" s="14">
        <f t="shared" si="6"/>
        <v>62</v>
      </c>
      <c r="C24" s="15">
        <f t="shared" si="0"/>
        <v>4.976562499999999</v>
      </c>
      <c r="D24" s="15">
        <f t="shared" si="1"/>
        <v>17.609374999999996</v>
      </c>
      <c r="E24" s="15">
        <f t="shared" si="2"/>
        <v>11.874843749999998</v>
      </c>
      <c r="F24" s="15">
        <f t="shared" si="3"/>
        <v>3.2156249999999997</v>
      </c>
      <c r="G24" s="24">
        <f t="shared" si="4"/>
        <v>52.67640625</v>
      </c>
      <c r="I24" s="4">
        <f t="shared" si="7"/>
        <v>3.9999999999999996</v>
      </c>
    </row>
    <row r="25" spans="1:9" ht="12.75">
      <c r="A25" s="27">
        <f t="shared" si="5"/>
        <v>1.5000000000000002</v>
      </c>
      <c r="B25" s="28">
        <f t="shared" si="6"/>
        <v>60</v>
      </c>
      <c r="C25" s="7">
        <f t="shared" si="0"/>
        <v>5.712890625</v>
      </c>
      <c r="D25" s="7">
        <f t="shared" si="1"/>
        <v>20.21484375</v>
      </c>
      <c r="E25" s="7">
        <f t="shared" si="2"/>
        <v>13.6318359375</v>
      </c>
      <c r="F25" s="7">
        <f t="shared" si="3"/>
        <v>3.6914062500000004</v>
      </c>
      <c r="G25" s="30">
        <f t="shared" si="4"/>
        <v>58.2509765625</v>
      </c>
      <c r="I25" s="4">
        <f t="shared" si="7"/>
        <v>3.7333333333333325</v>
      </c>
    </row>
    <row r="26" spans="1:9" ht="12.75">
      <c r="A26" s="13">
        <f t="shared" si="5"/>
        <v>1.6000000000000003</v>
      </c>
      <c r="B26" s="14">
        <f t="shared" si="6"/>
        <v>58</v>
      </c>
      <c r="C26" s="15">
        <v>6.5</v>
      </c>
      <c r="D26" s="13">
        <v>23</v>
      </c>
      <c r="E26" s="13">
        <v>15.51</v>
      </c>
      <c r="F26" s="5">
        <v>4.2</v>
      </c>
      <c r="G26" s="23">
        <f t="shared" si="4"/>
        <v>64.21000000000001</v>
      </c>
      <c r="I26" s="4">
        <f t="shared" si="7"/>
        <v>3.499999999999999</v>
      </c>
    </row>
    <row r="27" spans="1:9" ht="12.75">
      <c r="A27" s="5">
        <f t="shared" si="5"/>
        <v>1.7000000000000004</v>
      </c>
      <c r="B27" s="6">
        <f t="shared" si="6"/>
        <v>56</v>
      </c>
      <c r="C27" s="7">
        <f aca="true" t="shared" si="8" ref="C27:C50">C$26*$A27/$A$26*$A27/$A$26</f>
        <v>7.337890625000001</v>
      </c>
      <c r="D27" s="7">
        <f aca="true" t="shared" si="9" ref="D27:D50">D$26*$A27/$A$26*$A27/$A$26</f>
        <v>25.96484375</v>
      </c>
      <c r="E27" s="7">
        <f aca="true" t="shared" si="10" ref="E27:E50">E$26*$A27/$A$26*$A27/$A$26</f>
        <v>17.5093359375</v>
      </c>
      <c r="F27" s="7">
        <f aca="true" t="shared" si="11" ref="F27:F50">F$26*$A27/$A$26*$A27/$A$26</f>
        <v>4.741406250000001</v>
      </c>
      <c r="G27" s="23">
        <f t="shared" si="4"/>
        <v>70.5534765625</v>
      </c>
      <c r="I27" s="4">
        <f t="shared" si="7"/>
        <v>3.2941176470588225</v>
      </c>
    </row>
    <row r="28" spans="1:9" ht="12.75">
      <c r="A28" s="13">
        <f t="shared" si="5"/>
        <v>1.8000000000000005</v>
      </c>
      <c r="B28" s="14">
        <f t="shared" si="6"/>
        <v>54</v>
      </c>
      <c r="C28" s="15">
        <f t="shared" si="8"/>
        <v>8.2265625</v>
      </c>
      <c r="D28" s="15">
        <f t="shared" si="9"/>
        <v>29.109375000000004</v>
      </c>
      <c r="E28" s="15">
        <f t="shared" si="10"/>
        <v>19.629843750000003</v>
      </c>
      <c r="F28" s="15">
        <f t="shared" si="11"/>
        <v>5.315625000000001</v>
      </c>
      <c r="G28" s="24">
        <f t="shared" si="4"/>
        <v>77.28140625</v>
      </c>
      <c r="I28" s="4">
        <f t="shared" si="7"/>
        <v>3.1111111111111103</v>
      </c>
    </row>
    <row r="29" spans="1:9" ht="12.75">
      <c r="A29" s="5">
        <f t="shared" si="5"/>
        <v>1.9000000000000006</v>
      </c>
      <c r="B29" s="6">
        <f t="shared" si="6"/>
        <v>52</v>
      </c>
      <c r="C29" s="7">
        <f t="shared" si="8"/>
        <v>9.166015625000002</v>
      </c>
      <c r="D29" s="7">
        <f t="shared" si="9"/>
        <v>32.43359375000001</v>
      </c>
      <c r="E29" s="7">
        <f t="shared" si="10"/>
        <v>21.871523437500002</v>
      </c>
      <c r="F29" s="7">
        <f t="shared" si="11"/>
        <v>5.922656250000001</v>
      </c>
      <c r="G29" s="3">
        <f t="shared" si="4"/>
        <v>84.3937890625</v>
      </c>
      <c r="I29" s="4">
        <f t="shared" si="7"/>
        <v>2.9473684210526305</v>
      </c>
    </row>
    <row r="30" spans="1:9" ht="12.75">
      <c r="A30" s="5">
        <f t="shared" si="5"/>
        <v>2.0000000000000004</v>
      </c>
      <c r="B30" s="6">
        <f t="shared" si="6"/>
        <v>50</v>
      </c>
      <c r="C30" s="7">
        <f t="shared" si="8"/>
        <v>10.15625</v>
      </c>
      <c r="D30" s="7">
        <f t="shared" si="9"/>
        <v>35.9375</v>
      </c>
      <c r="E30" s="7">
        <f t="shared" si="10"/>
        <v>24.234375</v>
      </c>
      <c r="F30" s="7">
        <f t="shared" si="11"/>
        <v>6.5625</v>
      </c>
      <c r="G30" s="3">
        <f t="shared" si="4"/>
        <v>91.890625</v>
      </c>
      <c r="I30" s="4">
        <f t="shared" si="7"/>
        <v>2.7999999999999994</v>
      </c>
    </row>
    <row r="31" spans="1:9" ht="12.75">
      <c r="A31" s="5">
        <f t="shared" si="5"/>
        <v>2.1000000000000005</v>
      </c>
      <c r="B31" s="6">
        <f t="shared" si="6"/>
        <v>48</v>
      </c>
      <c r="C31" s="7">
        <f t="shared" si="8"/>
        <v>11.197265625000002</v>
      </c>
      <c r="D31" s="7">
        <f t="shared" si="9"/>
        <v>39.62109375000001</v>
      </c>
      <c r="E31" s="7">
        <f t="shared" si="10"/>
        <v>26.7183984375</v>
      </c>
      <c r="F31" s="7">
        <f t="shared" si="11"/>
        <v>7.235156250000001</v>
      </c>
      <c r="G31" s="3">
        <f t="shared" si="4"/>
        <v>99.77191406250002</v>
      </c>
      <c r="I31" s="4">
        <f t="shared" si="7"/>
        <v>2.6666666666666656</v>
      </c>
    </row>
    <row r="32" spans="1:9" ht="12.75">
      <c r="A32" s="5">
        <f t="shared" si="5"/>
        <v>2.2000000000000006</v>
      </c>
      <c r="B32" s="6">
        <f t="shared" si="6"/>
        <v>46</v>
      </c>
      <c r="C32" s="7">
        <f t="shared" si="8"/>
        <v>12.289062500000004</v>
      </c>
      <c r="D32" s="7">
        <f t="shared" si="9"/>
        <v>43.484375000000014</v>
      </c>
      <c r="E32" s="7">
        <f t="shared" si="10"/>
        <v>29.323593750000008</v>
      </c>
      <c r="F32" s="7">
        <f t="shared" si="11"/>
        <v>7.940625000000003</v>
      </c>
      <c r="G32" s="3">
        <f t="shared" si="4"/>
        <v>108.03765625000001</v>
      </c>
      <c r="I32" s="4">
        <f t="shared" si="7"/>
        <v>2.5454545454545445</v>
      </c>
    </row>
    <row r="33" spans="1:9" ht="12.75">
      <c r="A33" s="5">
        <f t="shared" si="5"/>
        <v>2.3000000000000007</v>
      </c>
      <c r="B33" s="6">
        <f t="shared" si="6"/>
        <v>44</v>
      </c>
      <c r="C33" s="7">
        <f t="shared" si="8"/>
        <v>13.431640625000005</v>
      </c>
      <c r="D33" s="7">
        <f t="shared" si="9"/>
        <v>47.52734375000002</v>
      </c>
      <c r="E33" s="7">
        <f t="shared" si="10"/>
        <v>32.0499609375</v>
      </c>
      <c r="F33" s="7">
        <f t="shared" si="11"/>
        <v>8.678906250000002</v>
      </c>
      <c r="G33" s="3">
        <f t="shared" si="4"/>
        <v>116.68785156250003</v>
      </c>
      <c r="I33" s="4">
        <f t="shared" si="7"/>
        <v>2.4347826086956514</v>
      </c>
    </row>
    <row r="34" spans="1:9" ht="12.75">
      <c r="A34" s="5">
        <f t="shared" si="5"/>
        <v>2.400000000000001</v>
      </c>
      <c r="B34" s="6">
        <f t="shared" si="6"/>
        <v>42</v>
      </c>
      <c r="C34" s="7">
        <f t="shared" si="8"/>
        <v>14.625000000000005</v>
      </c>
      <c r="D34" s="7">
        <f t="shared" si="9"/>
        <v>51.750000000000014</v>
      </c>
      <c r="E34" s="7">
        <f t="shared" si="10"/>
        <v>34.89750000000001</v>
      </c>
      <c r="F34" s="7">
        <f t="shared" si="11"/>
        <v>9.450000000000003</v>
      </c>
      <c r="G34" s="3">
        <f t="shared" si="4"/>
        <v>125.72250000000003</v>
      </c>
      <c r="I34" s="4">
        <f t="shared" si="7"/>
        <v>2.3333333333333326</v>
      </c>
    </row>
    <row r="35" spans="1:9" ht="12.75">
      <c r="A35" s="5">
        <f t="shared" si="5"/>
        <v>2.500000000000001</v>
      </c>
      <c r="B35" s="6">
        <f t="shared" si="6"/>
        <v>40</v>
      </c>
      <c r="C35" s="7">
        <f t="shared" si="8"/>
        <v>15.869140625000005</v>
      </c>
      <c r="D35" s="7">
        <f t="shared" si="9"/>
        <v>56.152343750000014</v>
      </c>
      <c r="E35" s="7">
        <f t="shared" si="10"/>
        <v>37.86621093750001</v>
      </c>
      <c r="F35" s="7">
        <f t="shared" si="11"/>
        <v>10.253906250000002</v>
      </c>
      <c r="G35" s="3">
        <f t="shared" si="4"/>
        <v>135.14160156250003</v>
      </c>
      <c r="I35" s="4">
        <f t="shared" si="7"/>
        <v>2.239999999999999</v>
      </c>
    </row>
    <row r="36" spans="1:9" ht="12.75">
      <c r="A36" s="5">
        <f t="shared" si="5"/>
        <v>2.600000000000001</v>
      </c>
      <c r="B36" s="6">
        <f t="shared" si="6"/>
        <v>38</v>
      </c>
      <c r="C36" s="7">
        <f t="shared" si="8"/>
        <v>17.164062500000007</v>
      </c>
      <c r="D36" s="7">
        <f t="shared" si="9"/>
        <v>60.73437500000002</v>
      </c>
      <c r="E36" s="7">
        <f t="shared" si="10"/>
        <v>40.956093750000015</v>
      </c>
      <c r="F36" s="7">
        <f t="shared" si="11"/>
        <v>11.090625000000005</v>
      </c>
      <c r="G36" s="3">
        <f t="shared" si="4"/>
        <v>144.94515625000005</v>
      </c>
      <c r="I36" s="4">
        <f t="shared" si="7"/>
        <v>2.153846153846153</v>
      </c>
    </row>
    <row r="37" spans="1:9" ht="12.75">
      <c r="A37" s="5">
        <f t="shared" si="5"/>
        <v>2.700000000000001</v>
      </c>
      <c r="B37" s="6">
        <f t="shared" si="6"/>
        <v>36</v>
      </c>
      <c r="C37" s="7">
        <f t="shared" si="8"/>
        <v>18.50976562500001</v>
      </c>
      <c r="D37" s="7">
        <f t="shared" si="9"/>
        <v>65.49609375000003</v>
      </c>
      <c r="E37" s="7">
        <f t="shared" si="10"/>
        <v>44.167148437500025</v>
      </c>
      <c r="F37" s="7">
        <f t="shared" si="11"/>
        <v>11.960156250000006</v>
      </c>
      <c r="G37" s="3">
        <f t="shared" si="4"/>
        <v>155.13316406250007</v>
      </c>
      <c r="I37" s="4">
        <f t="shared" si="7"/>
        <v>2.074074074074073</v>
      </c>
    </row>
    <row r="38" spans="1:9" ht="12.75">
      <c r="A38" s="5">
        <f t="shared" si="5"/>
        <v>2.800000000000001</v>
      </c>
      <c r="B38" s="6">
        <f t="shared" si="6"/>
        <v>34</v>
      </c>
      <c r="C38" s="7">
        <f t="shared" si="8"/>
        <v>19.906250000000007</v>
      </c>
      <c r="D38" s="7">
        <f t="shared" si="9"/>
        <v>70.43750000000003</v>
      </c>
      <c r="E38" s="7">
        <f t="shared" si="10"/>
        <v>47.49937500000002</v>
      </c>
      <c r="F38" s="7">
        <f t="shared" si="11"/>
        <v>12.862500000000006</v>
      </c>
      <c r="G38" s="3">
        <f t="shared" si="4"/>
        <v>165.70562500000005</v>
      </c>
      <c r="I38" s="4">
        <f t="shared" si="7"/>
        <v>1.9999999999999991</v>
      </c>
    </row>
    <row r="39" spans="1:9" ht="12.75">
      <c r="A39" s="5">
        <f t="shared" si="5"/>
        <v>2.9000000000000012</v>
      </c>
      <c r="B39" s="6">
        <f t="shared" si="6"/>
        <v>32</v>
      </c>
      <c r="C39" s="7">
        <f t="shared" si="8"/>
        <v>21.353515625000014</v>
      </c>
      <c r="D39" s="7">
        <f t="shared" si="9"/>
        <v>75.55859375000004</v>
      </c>
      <c r="E39" s="7">
        <f t="shared" si="10"/>
        <v>50.95277343750003</v>
      </c>
      <c r="F39" s="7">
        <f t="shared" si="11"/>
        <v>13.797656250000005</v>
      </c>
      <c r="G39" s="3">
        <f t="shared" si="4"/>
        <v>176.6625390625001</v>
      </c>
      <c r="I39" s="4">
        <f t="shared" si="7"/>
        <v>1.9310344827586197</v>
      </c>
    </row>
    <row r="40" spans="1:9" ht="12.75">
      <c r="A40" s="5">
        <f t="shared" si="5"/>
        <v>3.0000000000000013</v>
      </c>
      <c r="B40" s="6">
        <f t="shared" si="6"/>
        <v>30</v>
      </c>
      <c r="C40" s="7">
        <f t="shared" si="8"/>
        <v>22.85156250000001</v>
      </c>
      <c r="D40" s="7">
        <f t="shared" si="9"/>
        <v>80.85937500000004</v>
      </c>
      <c r="E40" s="7">
        <f t="shared" si="10"/>
        <v>54.52734375000003</v>
      </c>
      <c r="F40" s="7">
        <f t="shared" si="11"/>
        <v>14.765625000000009</v>
      </c>
      <c r="G40" s="3">
        <f t="shared" si="4"/>
        <v>188.00390625000009</v>
      </c>
      <c r="I40" s="4">
        <f t="shared" si="7"/>
        <v>1.8666666666666658</v>
      </c>
    </row>
    <row r="41" spans="1:9" ht="12.75">
      <c r="A41" s="5">
        <f t="shared" si="5"/>
        <v>3.1000000000000014</v>
      </c>
      <c r="B41" s="6">
        <f t="shared" si="6"/>
        <v>28</v>
      </c>
      <c r="C41" s="7">
        <f t="shared" si="8"/>
        <v>24.40039062500001</v>
      </c>
      <c r="D41" s="7">
        <f t="shared" si="9"/>
        <v>86.33984375000004</v>
      </c>
      <c r="E41" s="7">
        <f t="shared" si="10"/>
        <v>58.22308593750004</v>
      </c>
      <c r="F41" s="7">
        <f t="shared" si="11"/>
        <v>15.76640625000001</v>
      </c>
      <c r="G41" s="3">
        <f t="shared" si="4"/>
        <v>199.7297265625001</v>
      </c>
      <c r="I41" s="4">
        <f t="shared" si="7"/>
        <v>1.8064516129032249</v>
      </c>
    </row>
    <row r="42" spans="1:9" ht="12.75">
      <c r="A42" s="5">
        <f t="shared" si="5"/>
        <v>3.2000000000000015</v>
      </c>
      <c r="B42" s="6">
        <f t="shared" si="6"/>
        <v>26</v>
      </c>
      <c r="C42" s="7">
        <f t="shared" si="8"/>
        <v>26.000000000000018</v>
      </c>
      <c r="D42" s="7">
        <f t="shared" si="9"/>
        <v>92.00000000000004</v>
      </c>
      <c r="E42" s="7">
        <f t="shared" si="10"/>
        <v>62.04000000000003</v>
      </c>
      <c r="F42" s="7">
        <f t="shared" si="11"/>
        <v>16.800000000000008</v>
      </c>
      <c r="G42" s="3">
        <f t="shared" si="4"/>
        <v>211.8400000000001</v>
      </c>
      <c r="I42" s="4">
        <f t="shared" si="7"/>
        <v>1.7499999999999991</v>
      </c>
    </row>
    <row r="43" spans="1:9" ht="12.75">
      <c r="A43" s="5">
        <f t="shared" si="5"/>
        <v>3.3000000000000016</v>
      </c>
      <c r="B43" s="6">
        <f t="shared" si="6"/>
        <v>24</v>
      </c>
      <c r="C43" s="7">
        <f t="shared" si="8"/>
        <v>27.650390625000014</v>
      </c>
      <c r="D43" s="7">
        <f t="shared" si="9"/>
        <v>97.83984375000006</v>
      </c>
      <c r="E43" s="7">
        <f t="shared" si="10"/>
        <v>65.97808593750003</v>
      </c>
      <c r="F43" s="7">
        <f t="shared" si="11"/>
        <v>17.86640625000001</v>
      </c>
      <c r="G43" s="3">
        <f t="shared" si="4"/>
        <v>224.33472656250012</v>
      </c>
      <c r="I43" s="4">
        <f t="shared" si="7"/>
        <v>1.6969696969696961</v>
      </c>
    </row>
    <row r="44" spans="1:9" ht="12.75">
      <c r="A44" s="5">
        <f t="shared" si="5"/>
        <v>3.4000000000000017</v>
      </c>
      <c r="B44" s="6">
        <f t="shared" si="6"/>
        <v>22</v>
      </c>
      <c r="C44" s="7">
        <f t="shared" si="8"/>
        <v>29.35156250000002</v>
      </c>
      <c r="D44" s="7">
        <f t="shared" si="9"/>
        <v>103.85937500000007</v>
      </c>
      <c r="E44" s="7">
        <f t="shared" si="10"/>
        <v>70.03734375000005</v>
      </c>
      <c r="F44" s="7">
        <f t="shared" si="11"/>
        <v>18.965625000000017</v>
      </c>
      <c r="G44" s="3">
        <f t="shared" si="4"/>
        <v>237.21390625000015</v>
      </c>
      <c r="I44" s="4">
        <f t="shared" si="7"/>
        <v>1.6470588235294108</v>
      </c>
    </row>
    <row r="45" spans="1:9" ht="12.75">
      <c r="A45" s="5">
        <f t="shared" si="5"/>
        <v>3.5000000000000018</v>
      </c>
      <c r="B45" s="6">
        <f t="shared" si="6"/>
        <v>20</v>
      </c>
      <c r="C45" s="7">
        <f t="shared" si="8"/>
        <v>31.103515625000018</v>
      </c>
      <c r="D45" s="7">
        <f t="shared" si="9"/>
        <v>110.05859375000007</v>
      </c>
      <c r="E45" s="7">
        <f t="shared" si="10"/>
        <v>74.21777343750004</v>
      </c>
      <c r="F45" s="7">
        <f t="shared" si="11"/>
        <v>20.097656250000014</v>
      </c>
      <c r="G45" s="3">
        <f t="shared" si="4"/>
        <v>250.4775390625001</v>
      </c>
      <c r="I45" s="4">
        <f t="shared" si="7"/>
        <v>1.599999999999999</v>
      </c>
    </row>
    <row r="46" spans="1:9" ht="12.75">
      <c r="A46" s="5">
        <f t="shared" si="5"/>
        <v>3.600000000000002</v>
      </c>
      <c r="B46" s="6">
        <f t="shared" si="6"/>
        <v>18</v>
      </c>
      <c r="C46" s="7">
        <f t="shared" si="8"/>
        <v>32.90625000000002</v>
      </c>
      <c r="D46" s="7">
        <f t="shared" si="9"/>
        <v>116.43750000000007</v>
      </c>
      <c r="E46" s="7">
        <f t="shared" si="10"/>
        <v>78.51937500000005</v>
      </c>
      <c r="F46" s="7">
        <f t="shared" si="11"/>
        <v>21.26250000000001</v>
      </c>
      <c r="G46" s="3">
        <f t="shared" si="4"/>
        <v>264.1256250000001</v>
      </c>
      <c r="I46" s="4">
        <f t="shared" si="7"/>
        <v>1.5555555555555547</v>
      </c>
    </row>
    <row r="47" spans="1:9" ht="12.75">
      <c r="A47" s="5">
        <f t="shared" si="5"/>
        <v>3.700000000000002</v>
      </c>
      <c r="B47" s="6">
        <f t="shared" si="6"/>
        <v>16</v>
      </c>
      <c r="C47" s="7">
        <f t="shared" si="8"/>
        <v>34.75976562500002</v>
      </c>
      <c r="D47" s="7">
        <f t="shared" si="9"/>
        <v>122.9960937500001</v>
      </c>
      <c r="E47" s="7">
        <f t="shared" si="10"/>
        <v>82.94214843750005</v>
      </c>
      <c r="F47" s="7">
        <f t="shared" si="11"/>
        <v>22.46015625000002</v>
      </c>
      <c r="G47" s="3">
        <f t="shared" si="4"/>
        <v>278.1581640625002</v>
      </c>
      <c r="I47" s="4">
        <f t="shared" si="7"/>
        <v>1.5135135135135127</v>
      </c>
    </row>
    <row r="48" spans="1:9" ht="12.75">
      <c r="A48" s="5">
        <f t="shared" si="5"/>
        <v>3.800000000000002</v>
      </c>
      <c r="B48" s="6">
        <f t="shared" si="6"/>
        <v>14</v>
      </c>
      <c r="C48" s="7">
        <f t="shared" si="8"/>
        <v>36.66406250000002</v>
      </c>
      <c r="D48" s="7">
        <f t="shared" si="9"/>
        <v>129.73437500000009</v>
      </c>
      <c r="E48" s="7">
        <f t="shared" si="10"/>
        <v>87.48609375000007</v>
      </c>
      <c r="F48" s="7">
        <f t="shared" si="11"/>
        <v>23.69062500000002</v>
      </c>
      <c r="G48" s="3">
        <f t="shared" si="4"/>
        <v>292.5751562500002</v>
      </c>
      <c r="I48" s="4">
        <f t="shared" si="7"/>
        <v>1.4736842105263148</v>
      </c>
    </row>
    <row r="49" spans="1:9" ht="12.75">
      <c r="A49" s="13">
        <f t="shared" si="5"/>
        <v>3.900000000000002</v>
      </c>
      <c r="B49" s="6">
        <f t="shared" si="6"/>
        <v>12</v>
      </c>
      <c r="C49" s="15">
        <f t="shared" si="8"/>
        <v>38.61914062500003</v>
      </c>
      <c r="D49" s="15">
        <f t="shared" si="9"/>
        <v>136.65234375000009</v>
      </c>
      <c r="E49" s="15">
        <f t="shared" si="10"/>
        <v>92.15121093750007</v>
      </c>
      <c r="F49" s="7">
        <f t="shared" si="11"/>
        <v>24.95390625000002</v>
      </c>
      <c r="G49" s="3">
        <f t="shared" si="4"/>
        <v>307.37660156250024</v>
      </c>
      <c r="I49" s="4">
        <f t="shared" si="7"/>
        <v>1.435897435897435</v>
      </c>
    </row>
    <row r="50" spans="1:9" ht="12.75">
      <c r="A50" s="5">
        <f t="shared" si="5"/>
        <v>4.000000000000002</v>
      </c>
      <c r="B50" s="6">
        <f t="shared" si="6"/>
        <v>10</v>
      </c>
      <c r="C50" s="7">
        <f t="shared" si="8"/>
        <v>40.62500000000002</v>
      </c>
      <c r="D50" s="7">
        <f t="shared" si="9"/>
        <v>143.75000000000009</v>
      </c>
      <c r="E50" s="7">
        <f t="shared" si="10"/>
        <v>96.93750000000004</v>
      </c>
      <c r="F50" s="7">
        <f t="shared" si="11"/>
        <v>26.250000000000018</v>
      </c>
      <c r="G50" s="3">
        <f t="shared" si="4"/>
        <v>322.56250000000017</v>
      </c>
      <c r="I50" s="4">
        <f t="shared" si="7"/>
        <v>1.3999999999999992</v>
      </c>
    </row>
    <row r="51" spans="2:6" ht="12.75">
      <c r="B51" s="3"/>
      <c r="C51" s="4"/>
      <c r="D51" s="4"/>
      <c r="E51" s="4"/>
      <c r="F51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2021-11-14T22:13:03Z</dcterms:modified>
  <cp:category/>
  <cp:version/>
  <cp:contentType/>
  <cp:contentStatus/>
  <cp:revision>8</cp:revision>
</cp:coreProperties>
</file>