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<sst xmlns="http://schemas.openxmlformats.org/spreadsheetml/2006/main" count="25" uniqueCount="25">
  <si>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výpočet závislosti účinnosti trafa na zatížení </t>
  </si>
  <si>
    <t>Platí jen pro odporovou zátěž! Pro usměrňovač s filtračním kondenzátorem budou ztráty při zatížení vyšší.</t>
  </si>
  <si>
    <t>zadávané hodnoty</t>
  </si>
  <si>
    <t>štítkové údaje</t>
  </si>
  <si>
    <t>vypočítané hodnoty</t>
  </si>
  <si>
    <r>
      <t xml:space="preserve">U1 </t>
    </r>
    <r>
      <rPr>
        <sz val="8"/>
        <rFont val="Arial"/>
        <family val="2"/>
      </rPr>
      <t>jmenovité</t>
    </r>
  </si>
  <si>
    <r>
      <t xml:space="preserve">U2 </t>
    </r>
    <r>
      <rPr>
        <sz val="8"/>
        <rFont val="Arial"/>
        <family val="2"/>
      </rPr>
      <t>jmenovité</t>
    </r>
  </si>
  <si>
    <t>výkon</t>
  </si>
  <si>
    <t>poměr napětí naprázdno/při zatížení</t>
  </si>
  <si>
    <t>změřené</t>
  </si>
  <si>
    <r>
      <t xml:space="preserve">U1 </t>
    </r>
    <r>
      <rPr>
        <sz val="8"/>
        <rFont val="Arial"/>
        <family val="2"/>
      </rPr>
      <t>změřené</t>
    </r>
  </si>
  <si>
    <r>
      <t xml:space="preserve">U2 </t>
    </r>
    <r>
      <rPr>
        <sz val="8"/>
        <rFont val="Arial"/>
        <family val="2"/>
      </rPr>
      <t>naprázdno změř.</t>
    </r>
  </si>
  <si>
    <t>Rpri</t>
  </si>
  <si>
    <t>Rsec</t>
  </si>
  <si>
    <r>
      <t xml:space="preserve">I1 </t>
    </r>
    <r>
      <rPr>
        <sz val="8"/>
        <rFont val="Arial"/>
        <family val="2"/>
      </rPr>
      <t>naprázdno</t>
    </r>
  </si>
  <si>
    <t>R vypoč</t>
  </si>
  <si>
    <t>převod</t>
  </si>
  <si>
    <t>příkon naprázdno</t>
  </si>
  <si>
    <r>
      <t xml:space="preserve">I2 </t>
    </r>
    <r>
      <rPr>
        <sz val="8"/>
        <rFont val="Arial"/>
        <family val="2"/>
      </rPr>
      <t>jmenovité</t>
    </r>
  </si>
  <si>
    <r>
      <t xml:space="preserve">U2 </t>
    </r>
    <r>
      <rPr>
        <sz val="8"/>
        <rFont val="Arial"/>
        <family val="2"/>
      </rPr>
      <t>naprázdno přepoč.</t>
    </r>
  </si>
  <si>
    <t>zatížení</t>
  </si>
  <si>
    <t>I2</t>
  </si>
  <si>
    <t>U2</t>
  </si>
  <si>
    <t>P2</t>
  </si>
  <si>
    <t>účinnost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</si>
</sst>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0"/>
    <numFmt numFmtId="168" formatCode="@"/>
  </numFmts>
  <fonts count="4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List1!$E$15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solidFill>
                  <a:srgbClr val="993366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List1!$D$16:$D$27</c:f>
              <c:numCache/>
            </c:numRef>
          </c:xVal>
          <c:yVal>
            <c:numRef>
              <c:f>List1!$E$16:$E$27</c:f>
              <c:numCache/>
            </c:numRef>
          </c:yVal>
          <c:smooth val="0"/>
        </c:ser>
        <c:axId val="58975534"/>
        <c:axId val="61017759"/>
      </c:scatterChart>
      <c:val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7759"/>
        <c:crossesAt val="0"/>
        <c:crossBetween val="midCat"/>
        <c:dispUnits/>
      </c:val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účinnost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At val="0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12</xdr:row>
      <xdr:rowOff>161925</xdr:rowOff>
    </xdr:from>
    <xdr:to>
      <xdr:col>9</xdr:col>
      <xdr:colOff>752475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543425" y="2105025"/>
        <a:ext cx="3343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1.57421875" style="0" customWidth="1"/>
    <col min="2" max="2" width="11.421875" style="0" customWidth="1"/>
    <col min="3" max="3" width="14.57421875" style="0" customWidth="1"/>
    <col min="4" max="16384" width="11.57421875" style="0" customWidth="1"/>
  </cols>
  <sheetData>
    <row r="1" ht="12.75">
      <c r="A1" t="s">
        <v>0</v>
      </c>
    </row>
    <row r="3" ht="12.75">
      <c r="A3" t="s">
        <v>1</v>
      </c>
    </row>
    <row r="5" spans="5:6" ht="12.75">
      <c r="E5" s="1" t="s">
        <v>2</v>
      </c>
      <c r="F5" s="1"/>
    </row>
    <row r="6" spans="1:6" ht="12.75">
      <c r="A6" t="s">
        <v>3</v>
      </c>
      <c r="E6" s="2" t="s">
        <v>4</v>
      </c>
      <c r="F6" s="2"/>
    </row>
    <row r="7" spans="1:3" ht="12.75">
      <c r="A7" t="s">
        <v>5</v>
      </c>
      <c r="B7" t="s">
        <v>6</v>
      </c>
      <c r="C7" t="s">
        <v>7</v>
      </c>
    </row>
    <row r="8" spans="1:8" ht="12.75">
      <c r="A8" s="1">
        <v>230</v>
      </c>
      <c r="B8" s="1">
        <v>22.5</v>
      </c>
      <c r="C8" s="1">
        <v>200</v>
      </c>
      <c r="H8" t="s">
        <v>8</v>
      </c>
    </row>
    <row r="9" ht="12.75">
      <c r="H9" s="3">
        <f>C16/C26</f>
        <v>1.0630196458443626</v>
      </c>
    </row>
    <row r="10" ht="12.75">
      <c r="A10" t="s">
        <v>9</v>
      </c>
    </row>
    <row r="11" spans="1:10" ht="12.75">
      <c r="A11" t="s">
        <v>10</v>
      </c>
      <c r="C11" t="s">
        <v>11</v>
      </c>
      <c r="D11" t="s">
        <v>12</v>
      </c>
      <c r="E11" t="s">
        <v>13</v>
      </c>
      <c r="F11" t="s">
        <v>14</v>
      </c>
      <c r="H11" t="s">
        <v>15</v>
      </c>
      <c r="I11" t="s">
        <v>16</v>
      </c>
      <c r="J11" t="s">
        <v>17</v>
      </c>
    </row>
    <row r="12" spans="1:10" ht="12.75">
      <c r="A12" s="1">
        <v>230</v>
      </c>
      <c r="C12" s="1">
        <v>24.3</v>
      </c>
      <c r="D12" s="1">
        <v>7.8</v>
      </c>
      <c r="E12" s="4">
        <v>0.075</v>
      </c>
      <c r="F12" s="5">
        <v>0.0039000000000000003</v>
      </c>
      <c r="H12" s="6">
        <f>(((C14/A12)^2)*D12)+E12</f>
        <v>0.16206657844990546</v>
      </c>
      <c r="I12" s="7">
        <f>C12/A12</f>
        <v>0.10565217391304348</v>
      </c>
      <c r="J12" s="2">
        <f>A12*F12</f>
        <v>0.897</v>
      </c>
    </row>
    <row r="13" spans="2:3" ht="12.75">
      <c r="B13" t="s">
        <v>18</v>
      </c>
      <c r="C13" t="s">
        <v>19</v>
      </c>
    </row>
    <row r="14" spans="2:3" ht="12.75">
      <c r="B14" s="3">
        <f>$C$8/$B$8</f>
        <v>8.88888888888889</v>
      </c>
      <c r="C14" s="2">
        <f>C12*A8/A12</f>
        <v>24.3</v>
      </c>
    </row>
    <row r="15" spans="1:5" ht="12.75">
      <c r="A15" t="s">
        <v>20</v>
      </c>
      <c r="B15" s="8" t="s">
        <v>21</v>
      </c>
      <c r="C15" t="s">
        <v>22</v>
      </c>
      <c r="D15" t="s">
        <v>23</v>
      </c>
      <c r="E15" t="s">
        <v>24</v>
      </c>
    </row>
    <row r="16" spans="1:5" ht="12.75">
      <c r="A16">
        <v>0</v>
      </c>
      <c r="B16" s="9">
        <f>($C$8/$B$8)*A16</f>
        <v>0</v>
      </c>
      <c r="C16" s="9">
        <f>$C$14-($H$12*B16)</f>
        <v>24.3</v>
      </c>
      <c r="D16" s="10">
        <f>C16*B16</f>
        <v>0</v>
      </c>
      <c r="E16" s="11">
        <f>D16/(($F$12*$A$8/$A$12*$A$8)+($A$8*B16*$I$12))*100</f>
        <v>0</v>
      </c>
    </row>
    <row r="17" spans="1:5" ht="12.75">
      <c r="A17">
        <v>0.02</v>
      </c>
      <c r="B17" s="9">
        <f>($C$8/$B$8)*A17</f>
        <v>0.17777777777777778</v>
      </c>
      <c r="C17" s="9">
        <f>$C$14-($H$12*B17)</f>
        <v>24.271188163831127</v>
      </c>
      <c r="D17" s="9">
        <f>C17*B17</f>
        <v>4.3148778957922005</v>
      </c>
      <c r="E17" s="3">
        <f>D17/(($F$12*$A$8/$A$12*$A$8)+($A$8*B17*$I$12))*100</f>
        <v>82.70802943822504</v>
      </c>
    </row>
    <row r="18" spans="1:5" ht="12.75">
      <c r="A18">
        <v>0.05</v>
      </c>
      <c r="B18" s="9">
        <f>($C$8/$B$8)*A18</f>
        <v>0.4444444444444445</v>
      </c>
      <c r="C18" s="9">
        <f>$C$14-($H$12*B18)</f>
        <v>24.22797040957782</v>
      </c>
      <c r="D18" s="9">
        <f>C18*B18</f>
        <v>10.767986848701256</v>
      </c>
      <c r="E18" s="3">
        <f>D18/(($F$12*$A$8/$A$12*$A$8)+($A$8*B18*$I$12))*100</f>
        <v>92.05768016330046</v>
      </c>
    </row>
    <row r="19" spans="1:5" ht="12.75">
      <c r="A19">
        <v>0.1</v>
      </c>
      <c r="B19" s="9">
        <f>($C$8/$B$8)*A19</f>
        <v>0.888888888888889</v>
      </c>
      <c r="C19" s="9">
        <f>$C$14-($H$12*B19)</f>
        <v>24.15594081915564</v>
      </c>
      <c r="D19" s="9">
        <f>C19*B19</f>
        <v>21.471947394805014</v>
      </c>
      <c r="E19" s="3">
        <f>D19/(($F$12*$A$8/$A$12*$A$8)+($A$8*B19*$I$12))*100</f>
        <v>95.44360312399436</v>
      </c>
    </row>
    <row r="20" spans="1:5" ht="12.75">
      <c r="A20">
        <v>0.2</v>
      </c>
      <c r="B20" s="9">
        <f>($C$8/$B$8)*A20</f>
        <v>1.777777777777778</v>
      </c>
      <c r="C20" s="9">
        <f>$C$14-($H$12*B20)</f>
        <v>24.01188163831128</v>
      </c>
      <c r="D20" s="9">
        <f>C20*B20</f>
        <v>42.68778957922006</v>
      </c>
      <c r="E20" s="3">
        <f>D20/(($F$12*$A$8/$A$12*$A$8)+($A$8*B20*$I$12))*100</f>
        <v>96.80429412254816</v>
      </c>
    </row>
    <row r="21" spans="1:5" ht="12.75">
      <c r="A21">
        <v>0.30000000000000004</v>
      </c>
      <c r="B21" s="9">
        <f>($C$8/$B$8)*A21</f>
        <v>2.666666666666667</v>
      </c>
      <c r="C21" s="9">
        <f>$C$14-($H$12*B21)</f>
        <v>23.867822457466918</v>
      </c>
      <c r="D21" s="9">
        <f>C21*B21</f>
        <v>63.64752655324512</v>
      </c>
      <c r="E21" s="3">
        <f>D21/(($F$12*$A$8/$A$12*$A$8)+($A$8*B21*$I$12))*100</f>
        <v>96.88041547292133</v>
      </c>
    </row>
    <row r="22" spans="1:5" ht="12.75">
      <c r="A22">
        <v>0.4</v>
      </c>
      <c r="B22" s="9">
        <f>($C$8/$B$8)*A22</f>
        <v>3.555555555555556</v>
      </c>
      <c r="C22" s="9">
        <f>$C$14-($H$12*B22)</f>
        <v>23.72376327662256</v>
      </c>
      <c r="D22" s="9">
        <f>C22*B22</f>
        <v>84.35115831688022</v>
      </c>
      <c r="E22" s="3">
        <f>D22/(($F$12*$A$8/$A$12*$A$8)+($A$8*B22*$I$12))*100</f>
        <v>96.62549493897866</v>
      </c>
    </row>
    <row r="23" spans="1:5" ht="12.75">
      <c r="A23">
        <v>0.5</v>
      </c>
      <c r="B23" s="9">
        <f>($C$8/$B$8)*A23</f>
        <v>4.444444444444445</v>
      </c>
      <c r="C23" s="9">
        <f>$C$14-($H$12*B23)</f>
        <v>23.579704095778197</v>
      </c>
      <c r="D23" s="9">
        <f>C23*B23</f>
        <v>104.79868487012533</v>
      </c>
      <c r="E23" s="3">
        <f>D23/(($F$12*$A$8/$A$12*$A$8)+($A$8*B23*$I$12))*100</f>
        <v>96.23652154799979</v>
      </c>
    </row>
    <row r="24" spans="1:5" ht="12.75">
      <c r="A24">
        <v>0.6000000000000001</v>
      </c>
      <c r="B24" s="9">
        <f>($C$8/$B$8)*A24</f>
        <v>5.333333333333334</v>
      </c>
      <c r="C24" s="9">
        <f>$C$14-($H$12*B24)</f>
        <v>23.43564491493384</v>
      </c>
      <c r="D24" s="9">
        <f>C24*B24</f>
        <v>124.99010621298049</v>
      </c>
      <c r="E24" s="3">
        <f>D24/(($F$12*$A$8/$A$12*$A$8)+($A$8*B24*$I$12))*100</f>
        <v>95.7800610075178</v>
      </c>
    </row>
    <row r="25" spans="1:5" ht="12.75">
      <c r="A25">
        <v>0.8</v>
      </c>
      <c r="B25" s="9">
        <f>($C$8/$B$8)*A25</f>
        <v>7.111111111111112</v>
      </c>
      <c r="C25" s="9">
        <f>$C$14-($H$12*B25)</f>
        <v>23.147526553245118</v>
      </c>
      <c r="D25" s="9">
        <f>C25*B25</f>
        <v>164.60463326752085</v>
      </c>
      <c r="E25" s="3">
        <f>D25/(($F$12*$A$8/$A$12*$A$8)+($A$8*B25*$I$12))*100</f>
        <v>94.7653864301173</v>
      </c>
    </row>
    <row r="26" spans="1:5" ht="12.75">
      <c r="A26">
        <v>1</v>
      </c>
      <c r="B26" s="9">
        <f>($C$8/$B$8)*A26</f>
        <v>8.88888888888889</v>
      </c>
      <c r="C26" s="9">
        <f>$C$14-($H$12*B26)</f>
        <v>22.859408191556398</v>
      </c>
      <c r="D26" s="9">
        <f>C26*B26</f>
        <v>203.1947394805013</v>
      </c>
      <c r="E26" s="3">
        <f>D26/(($F$12*$A$8/$A$12*$A$8)+($A$8*B26*$I$12))*100</f>
        <v>93.68259564701279</v>
      </c>
    </row>
    <row r="27" spans="1:5" ht="12.75">
      <c r="A27">
        <v>1.1</v>
      </c>
      <c r="B27" s="9">
        <f>($C$8/$B$8)*A27</f>
        <v>9.777777777777779</v>
      </c>
      <c r="C27" s="9">
        <f>$C$14-($H$12*B27)</f>
        <v>22.715349010712035</v>
      </c>
      <c r="D27" s="9">
        <f>C27*B27</f>
        <v>222.10563477140659</v>
      </c>
      <c r="E27" s="3">
        <f>D27/(($F$12*$A$8/$A$12*$A$8)+($A$8*B27*$I$12))*100</f>
        <v>93.12722372667437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vbladimír Anděl</dc:creator>
  <cp:keywords/>
  <dc:description/>
  <cp:lastModifiedBy/>
  <cp:lastPrinted>1601-01-01T23:00:00Z</cp:lastPrinted>
  <dcterms:created xsi:type="dcterms:W3CDTF">2007-12-25T19:12:02Z</dcterms:created>
  <dcterms:modified xsi:type="dcterms:W3CDTF">2013-08-31T14:49:04Z</dcterms:modified>
  <cp:category/>
  <cp:version/>
  <cp:contentType/>
  <cp:contentStatus/>
  <cp:revision>12</cp:revision>
</cp:coreProperties>
</file>